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H:\DBS\AB 1200\New Forms\"/>
    </mc:Choice>
  </mc:AlternateContent>
  <xr:revisionPtr revIDLastSave="0" documentId="8_{4A2127C7-FF90-433B-8FCA-AC30A0FF958B}" xr6:coauthVersionLast="47" xr6:coauthVersionMax="47" xr10:uidLastSave="{00000000-0000-0000-0000-000000000000}"/>
  <bookViews>
    <workbookView xWindow="780" yWindow="780" windowWidth="25110" windowHeight="16125" xr2:uid="{00000000-000D-0000-FFFF-FFFF00000000}"/>
  </bookViews>
  <sheets>
    <sheet name="Summary" sheetId="1" r:id="rId1"/>
    <sheet name="Disclosure" sheetId="2" r:id="rId2"/>
    <sheet name="Instructions" sheetId="4" r:id="rId3"/>
    <sheet name="Checklist" sheetId="5" r:id="rId4"/>
    <sheet name="DBS Review Summary" sheetId="3" state="hidden" r:id="rId5"/>
  </sheets>
  <definedNames>
    <definedName name="_xlnm.Print_Area" localSheetId="2">Instructions!$A$1:$D$105</definedName>
    <definedName name="_xlnm.Print_Area" localSheetId="0">Summary!$A$1:$H$407</definedName>
    <definedName name="_xlnm.Print_Titles" localSheetId="1">Disclosure!$1:$7</definedName>
    <definedName name="_xlnm.Print_Titles" localSheetId="0">Summary!$6:$9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9" i="1" l="1"/>
  <c r="E309" i="1"/>
  <c r="H306" i="1"/>
  <c r="E306" i="1"/>
  <c r="F305" i="1"/>
  <c r="G305" i="1"/>
  <c r="H305" i="1"/>
  <c r="E305" i="1"/>
  <c r="G205" i="1"/>
  <c r="F205" i="1"/>
  <c r="H205" i="1"/>
  <c r="H206" i="1" s="1"/>
  <c r="E205" i="1"/>
  <c r="E206" i="1" s="1"/>
  <c r="H255" i="1"/>
  <c r="H254" i="1"/>
  <c r="H250" i="1"/>
  <c r="E255" i="1"/>
  <c r="E198" i="1"/>
  <c r="A403" i="1"/>
  <c r="E304" i="1"/>
  <c r="E303" i="1"/>
  <c r="E302" i="1"/>
  <c r="E301" i="1"/>
  <c r="E290" i="1"/>
  <c r="E289" i="1"/>
  <c r="E284" i="1"/>
  <c r="E283" i="1"/>
  <c r="E282" i="1"/>
  <c r="E280" i="1"/>
  <c r="E279" i="1"/>
  <c r="E270" i="1"/>
  <c r="E219" i="1"/>
  <c r="E274" i="1"/>
  <c r="E253" i="1"/>
  <c r="E252" i="1"/>
  <c r="E251" i="1"/>
  <c r="E250" i="1"/>
  <c r="E239" i="1"/>
  <c r="E238" i="1"/>
  <c r="E233" i="1"/>
  <c r="E232" i="1"/>
  <c r="E231" i="1"/>
  <c r="E229" i="1"/>
  <c r="E228" i="1"/>
  <c r="E223" i="1"/>
  <c r="E209" i="1" l="1"/>
  <c r="B159" i="2"/>
  <c r="H202" i="1"/>
  <c r="H203" i="1"/>
  <c r="H204" i="1"/>
  <c r="H201" i="1"/>
  <c r="H251" i="1"/>
  <c r="H252" i="1"/>
  <c r="H253" i="1"/>
  <c r="H304" i="1"/>
  <c r="H302" i="1"/>
  <c r="H303" i="1"/>
  <c r="H301" i="1"/>
  <c r="H13" i="1"/>
  <c r="H156" i="1" s="1"/>
  <c r="G196" i="1"/>
  <c r="E196" i="1"/>
  <c r="H196" i="1" s="1"/>
  <c r="G56" i="2"/>
  <c r="G26" i="2"/>
  <c r="A404" i="1"/>
  <c r="H223" i="1"/>
  <c r="H228" i="1"/>
  <c r="H229" i="1"/>
  <c r="H231" i="1"/>
  <c r="H232" i="1"/>
  <c r="H233" i="1"/>
  <c r="H238" i="1"/>
  <c r="H239" i="1"/>
  <c r="H244" i="1"/>
  <c r="H179" i="1"/>
  <c r="H180" i="1"/>
  <c r="H181" i="1"/>
  <c r="E230" i="1" s="1"/>
  <c r="H230" i="1" s="1"/>
  <c r="E281" i="1" s="1"/>
  <c r="H182" i="1"/>
  <c r="H183" i="1"/>
  <c r="H184" i="1"/>
  <c r="H189" i="1"/>
  <c r="H190" i="1"/>
  <c r="H191" i="1"/>
  <c r="H194" i="1"/>
  <c r="H195" i="1"/>
  <c r="H199" i="1"/>
  <c r="H178" i="1"/>
  <c r="E227" i="1" s="1"/>
  <c r="H227" i="1" s="1"/>
  <c r="E278" i="1" s="1"/>
  <c r="H278" i="1" s="1"/>
  <c r="H174" i="1"/>
  <c r="H173" i="1"/>
  <c r="E222" i="1" s="1"/>
  <c r="E224" i="1" s="1"/>
  <c r="A144" i="2"/>
  <c r="G102" i="1"/>
  <c r="H118" i="1" s="1"/>
  <c r="G38" i="2" s="1"/>
  <c r="G152" i="2"/>
  <c r="G150" i="2"/>
  <c r="G161" i="2"/>
  <c r="C157" i="2"/>
  <c r="B108" i="2"/>
  <c r="B133" i="2"/>
  <c r="G54" i="2"/>
  <c r="G58" i="2"/>
  <c r="H295" i="1"/>
  <c r="H283" i="1"/>
  <c r="H279" i="1"/>
  <c r="H280" i="1"/>
  <c r="H282" i="1"/>
  <c r="H284" i="1"/>
  <c r="H290" i="1"/>
  <c r="H274" i="1"/>
  <c r="H289" i="1"/>
  <c r="G275" i="1"/>
  <c r="G285" i="1"/>
  <c r="F275" i="1"/>
  <c r="F287" i="1" s="1"/>
  <c r="F292" i="1" s="1"/>
  <c r="F298" i="1" s="1"/>
  <c r="F285" i="1"/>
  <c r="F224" i="1"/>
  <c r="F234" i="1"/>
  <c r="F254" i="1" s="1"/>
  <c r="G224" i="1"/>
  <c r="G234" i="1"/>
  <c r="G254" i="1" s="1"/>
  <c r="F175" i="1"/>
  <c r="F187" i="1" s="1"/>
  <c r="F192" i="1" s="1"/>
  <c r="F198" i="1" s="1"/>
  <c r="F185" i="1"/>
  <c r="G175" i="1"/>
  <c r="G185" i="1"/>
  <c r="E175" i="1"/>
  <c r="H175" i="1" s="1"/>
  <c r="E185" i="1"/>
  <c r="G97" i="2"/>
  <c r="E26" i="2"/>
  <c r="G62" i="1"/>
  <c r="G52" i="2" s="1"/>
  <c r="G46" i="2"/>
  <c r="B117" i="2"/>
  <c r="G110" i="1"/>
  <c r="G64" i="2"/>
  <c r="G103" i="1"/>
  <c r="G62" i="2"/>
  <c r="G66" i="2" s="1"/>
  <c r="H366" i="1"/>
  <c r="H369" i="1"/>
  <c r="H375" i="1"/>
  <c r="H371" i="1"/>
  <c r="G109" i="1"/>
  <c r="H76" i="1"/>
  <c r="H77" i="1"/>
  <c r="H83" i="1"/>
  <c r="H84" i="1"/>
  <c r="H93" i="1"/>
  <c r="G21" i="2"/>
  <c r="B124" i="2"/>
  <c r="G93" i="1"/>
  <c r="G76" i="2"/>
  <c r="G25" i="2"/>
  <c r="C19" i="2"/>
  <c r="C6" i="2"/>
  <c r="G45" i="2"/>
  <c r="G49" i="2"/>
  <c r="G24" i="2"/>
  <c r="H47" i="1"/>
  <c r="H48" i="1"/>
  <c r="H111" i="1"/>
  <c r="H114" i="1" s="1"/>
  <c r="G32" i="2"/>
  <c r="H104" i="1"/>
  <c r="G30" i="2" s="1"/>
  <c r="F206" i="1" l="1"/>
  <c r="F306" i="1"/>
  <c r="H222" i="1"/>
  <c r="E273" i="1" s="1"/>
  <c r="E275" i="1" s="1"/>
  <c r="F236" i="1"/>
  <c r="F241" i="1" s="1"/>
  <c r="F247" i="1" s="1"/>
  <c r="F255" i="1" s="1"/>
  <c r="H224" i="1"/>
  <c r="H273" i="1"/>
  <c r="H275" i="1" s="1"/>
  <c r="E187" i="1"/>
  <c r="E192" i="1" s="1"/>
  <c r="H192" i="1" s="1"/>
  <c r="G236" i="1"/>
  <c r="G241" i="1" s="1"/>
  <c r="G247" i="1" s="1"/>
  <c r="G255" i="1" s="1"/>
  <c r="H185" i="1"/>
  <c r="G86" i="2" s="1"/>
  <c r="H281" i="1"/>
  <c r="H285" i="1" s="1"/>
  <c r="E285" i="1"/>
  <c r="E234" i="1"/>
  <c r="E254" i="1" s="1"/>
  <c r="H234" i="1"/>
  <c r="G287" i="1"/>
  <c r="G292" i="1" s="1"/>
  <c r="G298" i="1" s="1"/>
  <c r="H116" i="1"/>
  <c r="G34" i="2"/>
  <c r="H187" i="1"/>
  <c r="G187" i="1"/>
  <c r="G192" i="1" s="1"/>
  <c r="G198" i="1" s="1"/>
  <c r="G206" i="1" s="1"/>
  <c r="H236" i="1" l="1"/>
  <c r="H241" i="1" s="1"/>
  <c r="G151" i="1"/>
  <c r="G153" i="1" s="1"/>
  <c r="G78" i="2" s="1"/>
  <c r="E236" i="1"/>
  <c r="E241" i="1" s="1"/>
  <c r="E287" i="1"/>
  <c r="E292" i="1" s="1"/>
  <c r="G306" i="1"/>
  <c r="H287" i="1"/>
  <c r="H292" i="1" s="1"/>
  <c r="H198" i="1"/>
  <c r="E243" i="1" s="1"/>
  <c r="G36" i="2"/>
  <c r="H377" i="1"/>
  <c r="G73" i="2" l="1"/>
  <c r="E207" i="1"/>
  <c r="E208" i="1"/>
  <c r="E245" i="1"/>
  <c r="E247" i="1" s="1"/>
  <c r="I205" i="1"/>
  <c r="H243" i="1"/>
  <c r="H245" i="1" s="1"/>
  <c r="H247" i="1" s="1"/>
  <c r="H208" i="1" l="1"/>
  <c r="H209" i="1"/>
  <c r="F209" i="1" s="1"/>
  <c r="E258" i="1"/>
  <c r="G89" i="2"/>
  <c r="G91" i="2" s="1"/>
  <c r="G101" i="2" s="1"/>
  <c r="H207" i="1"/>
  <c r="G207" i="1" s="1"/>
  <c r="I254" i="1"/>
  <c r="E294" i="1"/>
  <c r="E296" i="1" s="1"/>
  <c r="E298" i="1" s="1"/>
  <c r="H294" i="1"/>
  <c r="H296" i="1" s="1"/>
  <c r="H298" i="1" s="1"/>
  <c r="G103" i="2" l="1"/>
  <c r="G105" i="2"/>
  <c r="I305" i="1"/>
  <c r="E256" i="1"/>
  <c r="E257" i="1"/>
  <c r="E308" i="1" l="1"/>
  <c r="E307" i="1"/>
  <c r="H256" i="1"/>
  <c r="G256" i="1" s="1"/>
  <c r="H258" i="1"/>
  <c r="F258" i="1" s="1"/>
  <c r="H257" i="1"/>
  <c r="H307" i="1" l="1"/>
  <c r="G307" i="1" s="1"/>
  <c r="F309" i="1"/>
  <c r="H308" i="1"/>
</calcChain>
</file>

<file path=xl/sharedStrings.xml><?xml version="1.0" encoding="utf-8"?>
<sst xmlns="http://schemas.openxmlformats.org/spreadsheetml/2006/main" count="588" uniqueCount="407">
  <si>
    <t xml:space="preserve">with the </t>
  </si>
  <si>
    <t>OF PROPOSED COLLECTIVE BARGAINING AGREEMENT</t>
  </si>
  <si>
    <t xml:space="preserve">(AB1200 (Statutes of 1991, Chapter 1213) as revised by AB 2756 </t>
  </si>
  <si>
    <t>per employee</t>
  </si>
  <si>
    <t>Section 4:</t>
  </si>
  <si>
    <t>Section 3:</t>
  </si>
  <si>
    <t>Current Costs:</t>
  </si>
  <si>
    <t>Proposed Costs:</t>
  </si>
  <si>
    <t>Section 6:</t>
  </si>
  <si>
    <t>Salaries</t>
  </si>
  <si>
    <t>Benefits</t>
  </si>
  <si>
    <t>Total:</t>
  </si>
  <si>
    <t>(Includes annual step/column movement on schedule):</t>
  </si>
  <si>
    <t>Step &amp; column</t>
  </si>
  <si>
    <t>AVERAGE REPRESENTED EMPLOYEE</t>
  </si>
  <si>
    <t>(STRS, PERS, Workers Compensation, Unemployment Insurance, Social Security, Medicare)</t>
  </si>
  <si>
    <t>Section 13:</t>
  </si>
  <si>
    <t>Estimated</t>
  </si>
  <si>
    <t xml:space="preserve">SCHOOL DISTRICT </t>
  </si>
  <si>
    <t xml:space="preserve">BARGAINING UNIT </t>
  </si>
  <si>
    <t xml:space="preserve">To be acted upon by the Governing Board at its meeting on </t>
  </si>
  <si>
    <t xml:space="preserve">FORM FOR PUBLIC DISCLOSURE </t>
  </si>
  <si>
    <t>A.</t>
  </si>
  <si>
    <t>The proposed bargaining agreement covers the period beginning</t>
  </si>
  <si>
    <t>and ending</t>
  </si>
  <si>
    <t xml:space="preserve">for the following fiscal years </t>
  </si>
  <si>
    <t xml:space="preserve">If this agreement is part of a multi-year contract, indicate ALL fiscal years covered: </t>
  </si>
  <si>
    <t>Section 2:</t>
  </si>
  <si>
    <t xml:space="preserve">PERIOD OF AGREEMENT </t>
  </si>
  <si>
    <t>B.</t>
  </si>
  <si>
    <t>C.</t>
  </si>
  <si>
    <t>D.</t>
  </si>
  <si>
    <t>E.</t>
  </si>
  <si>
    <t xml:space="preserve">IMPACT OF PROPOSED AGREEMENT ON DISTRICT RESERVES </t>
  </si>
  <si>
    <t>in the General Fund of:</t>
  </si>
  <si>
    <t xml:space="preserve">SOURCE OF FUNDING FOR PROPOSED AGREEMENT </t>
  </si>
  <si>
    <t>Section 10:</t>
  </si>
  <si>
    <t>Section 11:</t>
  </si>
  <si>
    <t>G.</t>
  </si>
  <si>
    <t>F.</t>
  </si>
  <si>
    <t xml:space="preserve">Intent of Legislation: To ensure that members of the public are informed of the major provisions of a collective bargaining agreement before it becomes binding on the school district. </t>
  </si>
  <si>
    <t>PERIOD OF AGREEMENT:</t>
  </si>
  <si>
    <t xml:space="preserve">State-Recommended Minimum Reserve Level (after implementation of Proposed Agreement) </t>
  </si>
  <si>
    <t>SUMMARY OF PROPOSED AGREEMENT</t>
  </si>
  <si>
    <t xml:space="preserve"> BETWEEN THE</t>
  </si>
  <si>
    <t>SCHOOL DISTRICT</t>
  </si>
  <si>
    <t xml:space="preserve"> WITH THE</t>
  </si>
  <si>
    <t>GENERAL</t>
  </si>
  <si>
    <t>Section 1:</t>
  </si>
  <si>
    <t xml:space="preserve">STATUS OF BARGAINING UNIT AGREEMENTS </t>
  </si>
  <si>
    <t>Certificated:</t>
  </si>
  <si>
    <t>Fiscal Years:</t>
  </si>
  <si>
    <t>COMPENSATION PROVISIONS</t>
  </si>
  <si>
    <t xml:space="preserve">status (whether settled or pending settlement) of the remaining units: </t>
  </si>
  <si>
    <t xml:space="preserve"> </t>
  </si>
  <si>
    <t>OTHER PROVISIONS (COMPENSATION AND NON-COMPENSATION)</t>
  </si>
  <si>
    <t>Section 5:</t>
  </si>
  <si>
    <t>The following source(s) of funding have been identified to fund the proposed agreement</t>
  </si>
  <si>
    <t>Section 12:</t>
  </si>
  <si>
    <t>CERTIFICATION</t>
  </si>
  <si>
    <t>(signature)</t>
  </si>
  <si>
    <t>Date</t>
  </si>
  <si>
    <t>President, Governing Board</t>
  </si>
  <si>
    <t>If this Public Disclosure is not applicable to all of the District's bargaining units, indicate the current</t>
  </si>
  <si>
    <t>1.</t>
  </si>
  <si>
    <t>2.</t>
  </si>
  <si>
    <t>3.</t>
  </si>
  <si>
    <t>4.</t>
  </si>
  <si>
    <t>5.</t>
  </si>
  <si>
    <t>Step &amp; Column</t>
  </si>
  <si>
    <t>Cost of Benefits Before Agreement</t>
  </si>
  <si>
    <t>Cost of Benefits After Agreement</t>
  </si>
  <si>
    <t xml:space="preserve">Percentage Reserve Level </t>
  </si>
  <si>
    <t>6.</t>
  </si>
  <si>
    <t>7.</t>
  </si>
  <si>
    <t>8.</t>
  </si>
  <si>
    <t>9.</t>
  </si>
  <si>
    <t>General Fund &amp; Special Reserve Fund:</t>
  </si>
  <si>
    <t>(8010-8099)</t>
  </si>
  <si>
    <t xml:space="preserve">  Remaining Revenues</t>
  </si>
  <si>
    <t>(8100-8799)</t>
  </si>
  <si>
    <t>TOTAL</t>
  </si>
  <si>
    <t>OPERATING SURPLUS (DEFICIT)</t>
  </si>
  <si>
    <t>NET BEGINNING BALANCE</t>
  </si>
  <si>
    <t>(Col. 1)</t>
  </si>
  <si>
    <t>(Col. 2)</t>
  </si>
  <si>
    <t>(Col. 3)</t>
  </si>
  <si>
    <t>(Col. 4)</t>
  </si>
  <si>
    <t>OPERATING EXPENDITURES</t>
  </si>
  <si>
    <t xml:space="preserve">  1000 Certificated Salaries</t>
  </si>
  <si>
    <t xml:space="preserve">  2000 Classified Salaries</t>
  </si>
  <si>
    <t xml:space="preserve">  3000 Benefits</t>
  </si>
  <si>
    <t xml:space="preserve">  4000 Instructional Supplies</t>
  </si>
  <si>
    <t xml:space="preserve">  5000 Contracted Services</t>
  </si>
  <si>
    <t xml:space="preserve">  6000 Capital Outlay</t>
  </si>
  <si>
    <t xml:space="preserve">  7000 Other</t>
  </si>
  <si>
    <t xml:space="preserve">  Other Sources and Transfers In</t>
  </si>
  <si>
    <t xml:space="preserve">  Other Uses and Transfers Out</t>
  </si>
  <si>
    <t>Percentage of General Fund Expenditures/Uses</t>
  </si>
  <si>
    <t>GENERAL FUND RESERVES  (Fund 01 Unrestricted ONLY)</t>
  </si>
  <si>
    <t>Difference between District Reserves and Minimum State Requirement</t>
  </si>
  <si>
    <t>Section 9:</t>
  </si>
  <si>
    <t xml:space="preserve">#  FTE Represented </t>
  </si>
  <si>
    <t>Section 8:</t>
  </si>
  <si>
    <t>Latest Board-Approved Budget Before Settlement - As of ____________</t>
  </si>
  <si>
    <t>H.</t>
  </si>
  <si>
    <t>NARRATIVE OF AGREEMENT</t>
  </si>
  <si>
    <t xml:space="preserve">To be signed by the District Superintendent AND Chief Business Official when submitted for Public Disclosure and by the Board President after formal action by the Governing Board on the proposed agreement. </t>
  </si>
  <si>
    <t xml:space="preserve">To be acted upon by the Governing Board at its meeting on : </t>
  </si>
  <si>
    <t xml:space="preserve"> (enter Date)</t>
  </si>
  <si>
    <t>The proposed agreement covers the period beginning on:</t>
  </si>
  <si>
    <t>and ending on:</t>
  </si>
  <si>
    <t>(enter Begin Date)</t>
  </si>
  <si>
    <t>(enter End Date)</t>
  </si>
  <si>
    <t>Date of governing board approval of budget revisions in Section 9, Col.2  (below)</t>
  </si>
  <si>
    <t>(enter date)</t>
  </si>
  <si>
    <t>ADA=</t>
  </si>
  <si>
    <t>Section 14:</t>
  </si>
  <si>
    <t>I.</t>
  </si>
  <si>
    <t>Current Cap:</t>
  </si>
  <si>
    <t>Proposed Cap:</t>
  </si>
  <si>
    <t>ADDITIONAL FISCAL INDICATORS- CRITERIA AND STANDARDS A.5.</t>
  </si>
  <si>
    <t>(REGARDLESS OF WHETHER  PREVIOUSLY BUDGETED IN WHOLE OR IN PART)</t>
  </si>
  <si>
    <t>Please NOTE:  The title reflected in Col. 1 can be modified if the agreement is being approved along with the Adopted Budget Process.  In this case, Col. 4 should reflect the Adopted Budget including the salary agreement and Col. 1 would reflect the Adopted Budget less Col. 2, the actual cost of the agreement.</t>
  </si>
  <si>
    <t>(use whole rounded numbers only)</t>
  </si>
  <si>
    <t>(This amount should tie to the multiyear projection sections for 1XXX-3XXX)</t>
  </si>
  <si>
    <r>
      <t>Minimum State Reserve Percentage</t>
    </r>
    <r>
      <rPr>
        <b/>
        <sz val="10"/>
        <rFont val="Arial"/>
        <family val="2"/>
      </rPr>
      <t xml:space="preserve"> (input %)</t>
    </r>
  </si>
  <si>
    <t>(This information is pulled from the SUMMARY section of this file which should be completed FIRST)</t>
  </si>
  <si>
    <t>Enter District Name</t>
  </si>
  <si>
    <t>Enter Name of BU</t>
  </si>
  <si>
    <t>MULTIYEAR CONTRACT AGREEMENT PROVISIONS</t>
  </si>
  <si>
    <t>BARGAINING UNIT (BU)</t>
  </si>
  <si>
    <t>Total Cost Increase or (Decrease):</t>
  </si>
  <si>
    <t>Percentage Increase or (Decrease):</t>
  </si>
  <si>
    <t>Salary Increase or (Decrease)</t>
  </si>
  <si>
    <t>% increase or (decrease) to existing schedule</t>
  </si>
  <si>
    <t>TOTAL PERCENTAGE CHANGE FOR</t>
  </si>
  <si>
    <t>SALARIES: PERCENTAGE CHANGE IN SALARIES IN PROPOSED AGREEMENT:</t>
  </si>
  <si>
    <t>The proposed agreement includes the following costs for employee statutory and health/welfare benefits:</t>
  </si>
  <si>
    <t>Total Statutory Benefit Costs:</t>
  </si>
  <si>
    <t>Total Cost Increase or (decrease):</t>
  </si>
  <si>
    <t>Percentage Change:</t>
  </si>
  <si>
    <t>(Based on Year to Date (YTD) Actuals Projected through 6/30):</t>
  </si>
  <si>
    <t>(Include any retroactive pay increases or (decreases) or one time bonuses/stipends or (reductions), as applicable):</t>
  </si>
  <si>
    <t>Total Health and Welfare Costs:</t>
  </si>
  <si>
    <t xml:space="preserve">TOTAL COST OR (SAVINGS) OF COMPENSATION CHANGES </t>
  </si>
  <si>
    <r>
      <t xml:space="preserve">Current Year Combined Cost Before Settlement: </t>
    </r>
    <r>
      <rPr>
        <i/>
        <sz val="10"/>
        <rFont val="Arial"/>
        <family val="2"/>
      </rPr>
      <t>(data pulls from above)</t>
    </r>
  </si>
  <si>
    <r>
      <t>Current Year Cost After Settlement:</t>
    </r>
    <r>
      <rPr>
        <i/>
        <sz val="10"/>
        <rFont val="Arial"/>
        <family val="2"/>
      </rPr>
      <t xml:space="preserve"> (data pulls from above)</t>
    </r>
  </si>
  <si>
    <t>TOTAL COST INCREASE OR (DECREASE)</t>
  </si>
  <si>
    <t>PERCENTAGE CHANGE</t>
  </si>
  <si>
    <t>Section 7:  State Minimum Reserve Standard Calculation:</t>
  </si>
  <si>
    <r>
      <t xml:space="preserve">Total Expenditures and Other Uses: </t>
    </r>
    <r>
      <rPr>
        <b/>
        <i/>
        <sz val="10"/>
        <rFont val="Arial"/>
        <family val="2"/>
      </rPr>
      <t>(pulls from MYP Sec. 9)</t>
    </r>
  </si>
  <si>
    <t>provide a detailed explanation of differences.</t>
  </si>
  <si>
    <t>If the board-approved revisions input are different from the proposed budget adjustments in Col. 2</t>
  </si>
  <si>
    <t>Nonspendable (9711-9719)</t>
  </si>
  <si>
    <t>Restricted (9740)</t>
  </si>
  <si>
    <t>Committed (9750/9760)</t>
  </si>
  <si>
    <t>Assigned (9780)</t>
  </si>
  <si>
    <t>Reserve Economic Uncertainties (9789)</t>
  </si>
  <si>
    <t>Unassigned/Unappropriated (9790)</t>
  </si>
  <si>
    <t>ENDING FUND BALANCE (EFB)</t>
  </si>
  <si>
    <t>COMPONENTS OF ABOVE EFB:</t>
  </si>
  <si>
    <t>State Minimum Reserves %</t>
  </si>
  <si>
    <t>Prior-Year Adjustments (9792-9795)</t>
  </si>
  <si>
    <t xml:space="preserve">Are budgets in balance? </t>
  </si>
  <si>
    <t>Did you adjust reserves? s/b $0</t>
  </si>
  <si>
    <t>ADA Increase/(Decrease) from Prior Year as %</t>
  </si>
  <si>
    <t>= Amount of Current-Year Increase or (decrease):</t>
  </si>
  <si>
    <t>Indicate Total Settlement Percentage Change from Section 5</t>
  </si>
  <si>
    <t>enter date mm/dd/yy</t>
  </si>
  <si>
    <r>
      <t xml:space="preserve">Budget Revisions to be INPUT no later than 45 days after approval: </t>
    </r>
    <r>
      <rPr>
        <b/>
        <i/>
        <sz val="10"/>
        <rFont val="Arial"/>
        <family val="2"/>
      </rPr>
      <t>(will calc + 45 days)</t>
    </r>
  </si>
  <si>
    <t>Bargaining Unit.</t>
  </si>
  <si>
    <t xml:space="preserve">TOTAL COST CHANGE TO IMPLEMENT PROPOSED AGREEMENT (SALARIES &amp; BENEFITS) </t>
  </si>
  <si>
    <t>The total change in costs for salaries and employee benefits in the proposed agreement:</t>
  </si>
  <si>
    <t>Total Cost Change</t>
  </si>
  <si>
    <t>Percentage Change</t>
  </si>
  <si>
    <t>Salary Schedule change</t>
  </si>
  <si>
    <t>(% Change To Existing Salary Schedule)</t>
  </si>
  <si>
    <t>TOTAL PERCENTAGE CHANGE FOR THE</t>
  </si>
  <si>
    <t>Percentage Change in Total Costs</t>
  </si>
  <si>
    <t>Based On Total Expenditures and Other Uses</t>
  </si>
  <si>
    <t>State Standard for District:</t>
  </si>
  <si>
    <t>Amount of State Minimum Reserve Standard:</t>
  </si>
  <si>
    <t xml:space="preserve">SUFFICIENCY OF DISTRICT UNRESTRICTED RESERVES to meet the minimum recommended level AFTER IMPLEMENTATION OF PROPOSED AGREEMENT: </t>
  </si>
  <si>
    <t xml:space="preserve">Reserve for Economic </t>
  </si>
  <si>
    <t>Uncertainties (Object 9789)</t>
  </si>
  <si>
    <t xml:space="preserve">(Object 9790) </t>
  </si>
  <si>
    <t xml:space="preserve">Unassigned/Unappropriated </t>
  </si>
  <si>
    <t>Reserve for Economic Uncertainties</t>
  </si>
  <si>
    <t xml:space="preserve">(Object 9789) </t>
  </si>
  <si>
    <t>TOTAL DISTRICT RESERVES, applicable to State Minimum Reserve Standard:</t>
  </si>
  <si>
    <t>SPECIAL RESERVE FUND  (Fund 17, as applicable)</t>
  </si>
  <si>
    <t>Total Reserves:  (Object 9789 + 9790)</t>
  </si>
  <si>
    <t>The following assumptions were used to determine that resources will be available to fund these obligations in future fiscal years (including any compensation and/or noncompensation provisions specified below that have been agreed upon if the proposed agreement is part of a multi-year contract):</t>
  </si>
  <si>
    <t xml:space="preserve">After public disclosure of the major provisions contained in this Summary, the Governing Board, at its </t>
  </si>
  <si>
    <t>meeting on</t>
  </si>
  <si>
    <t xml:space="preserve">took action to approve the proposed Agreement </t>
  </si>
  <si>
    <t>BENEFITS: PERCENTAGE CHANGE IN EMPLOYEE BENEFITS IN PROPOSED AGREEMENT:</t>
  </si>
  <si>
    <t>1% CHANGE IN SALARY AND STATUTORY BENEFIT COSTS (prior to any settlements):</t>
  </si>
  <si>
    <t>mm/dd/yy</t>
  </si>
  <si>
    <t>FISCAL IMPACT IN CURRENT  AND TWO SUBSEQUENT FISCAL YEARS</t>
  </si>
  <si>
    <t xml:space="preserve">FINANCIAL IMPACT OF PROPOSED AGREEMENT IN SUBSEQUENT FISCAL YEARS </t>
  </si>
  <si>
    <t>First Subsequent Year  20__ - 20__</t>
  </si>
  <si>
    <t xml:space="preserve">  LCFF Sources</t>
  </si>
  <si>
    <t>= Percentage Increase or (decrease) in LCFF per ADA:</t>
  </si>
  <si>
    <t>Total LCFF % increase or (decrease) plus ADA % change</t>
  </si>
  <si>
    <t>District Superintendent - signature</t>
  </si>
  <si>
    <t>Chief Business Official- signature</t>
  </si>
  <si>
    <t>BEGINNING FUND BALANCE 9791-92</t>
  </si>
  <si>
    <t>Prior-Year Adjustments 9793-95</t>
  </si>
  <si>
    <t>FUND 17 RESERVES (9789) or N/A</t>
  </si>
  <si>
    <t xml:space="preserve">(Statutes of 2004, Chapter 25), Government Code 3547.5 &amp; 3540.2 ) </t>
  </si>
  <si>
    <t>(% change for one time bonus/stipend or salary reduction)</t>
  </si>
  <si>
    <t>Total # of Instructional Days to be provided in Fiscal Year (applicable to Certificated BU agreements only)</t>
  </si>
  <si>
    <t>We hereby certify that the costs incurred by the school district under this agreement can be met by the district during the term of the agreement.</t>
  </si>
  <si>
    <t>After public disclosure of the major provisions contained in this Summary, the Governing Board, at its meeting on</t>
  </si>
  <si>
    <t xml:space="preserve">Classified: </t>
  </si>
  <si>
    <t>Reopeners: Yes or NO ?</t>
  </si>
  <si>
    <r>
      <t>SUBSEQUENT FISCAL YEARS</t>
    </r>
    <r>
      <rPr>
        <b/>
        <sz val="10"/>
        <rFont val="Arial"/>
        <family val="2"/>
      </rPr>
      <t>. (Reflect both Unrestricted and Restricted General Fund Budget Amounts)</t>
    </r>
  </si>
  <si>
    <t>IMPACT OF PROPOSED AGREEMENT ON THE GENERAL FUND BUDGET IN CURRENT AND TWO</t>
  </si>
  <si>
    <t>(DECREASE) TO FUND BALANCE</t>
  </si>
  <si>
    <t>CURRENT YEAR INCREASE/</t>
  </si>
  <si>
    <t xml:space="preserve">CURRENT YEAR INCREASE/ </t>
  </si>
  <si>
    <t>COMPONENTS OF EFB (above):</t>
  </si>
  <si>
    <t>Current Fiscal Year      20__ -20__</t>
  </si>
  <si>
    <t>Second Subsequent Year  20__ - 20__</t>
  </si>
  <si>
    <t>C. REOPENERS, CONTINGENCY AND/OR RESTORATION LANGUAGE: Describe specific areas identified for Reopeners, Contingency, and/or Restoration (include triggers and timing).  Provide copy of Board Action to BAS upon approval.</t>
  </si>
  <si>
    <t>in accordance with E.C. 42142 and Government Code 3547.5.</t>
  </si>
  <si>
    <t>Indicate Total # of Instructional Days to be provided for fiscal year:</t>
  </si>
  <si>
    <t>% increase or (decrease) for one-time bonus/stipend or (salary reduction)</t>
  </si>
  <si>
    <t>Average Capped Amount increase or (decrease) per employee</t>
  </si>
  <si>
    <t xml:space="preserve">   if Yes, what Areas?</t>
  </si>
  <si>
    <t>TOTAL COST INCREASE OR (SAVINGS) FOR SALARIES AND BENEFITS IN THE PROPOSED AGREEMENT:</t>
  </si>
  <si>
    <r>
      <t xml:space="preserve">Statutory Benefits: </t>
    </r>
    <r>
      <rPr>
        <i/>
        <sz val="10"/>
        <rFont val="Arial"/>
        <family val="2"/>
      </rPr>
      <t>(object 3XXX less 34XX)</t>
    </r>
  </si>
  <si>
    <r>
      <t xml:space="preserve">District Health and Welfare Plans - </t>
    </r>
    <r>
      <rPr>
        <i/>
        <sz val="10"/>
        <rFont val="Arial"/>
        <family val="2"/>
      </rPr>
      <t xml:space="preserve">Object 34XX </t>
    </r>
    <r>
      <rPr>
        <sz val="10"/>
        <rFont val="Arial"/>
        <family val="2"/>
      </rPr>
      <t>(Medical, Dental, Vision, Life Insurance, Other)</t>
    </r>
  </si>
  <si>
    <t>(Based on YTD Actuals Projected through 6/30 and current agreement)</t>
  </si>
  <si>
    <t>(Include any retroactive pay increases or (decreases) or one-time bonuses/stipends or (reductions)):</t>
  </si>
  <si>
    <t xml:space="preserve">B. NON-COMPENSATION: Class Size Changes (indicate before and after class sizes/grades affected; and, if applied for CDE waiver (attach copy)), Staff Development Days, Teacher Prep Time, etc..  </t>
  </si>
  <si>
    <r>
      <t xml:space="preserve">The following are additional compensation and non-compensation provisions contained in the proposed agreement: (Indicate, </t>
    </r>
    <r>
      <rPr>
        <b/>
        <u/>
        <sz val="10"/>
        <rFont val="Arial"/>
        <family val="2"/>
      </rPr>
      <t>IN DETAIL</t>
    </r>
    <r>
      <rPr>
        <sz val="10"/>
        <rFont val="Arial"/>
        <family val="2"/>
      </rPr>
      <t>, the terms of the agreement covered in each section)</t>
    </r>
  </si>
  <si>
    <r>
      <t xml:space="preserve">Minimum State Reserve Requirement: </t>
    </r>
    <r>
      <rPr>
        <b/>
        <i/>
        <sz val="10"/>
        <rFont val="Arial"/>
        <family val="2"/>
      </rPr>
      <t>(Formula includes Total Exp/Uses x Minimum Reserve %)</t>
    </r>
  </si>
  <si>
    <t>(Pulls from above Governing Board Date plus 45 days)</t>
  </si>
  <si>
    <t>OPERATING REVENUES: LCFF ADA</t>
  </si>
  <si>
    <t>OPERATING SURPLUS/(DEFICIT)</t>
  </si>
  <si>
    <r>
      <t>BEGINNING FUND BALANCE (9791) (P</t>
    </r>
    <r>
      <rPr>
        <b/>
        <i/>
        <sz val="10"/>
        <rFont val="Arial"/>
        <family val="2"/>
      </rPr>
      <t>ulls from prior year EFB)</t>
    </r>
  </si>
  <si>
    <t>Assumptions used for LCFF Gap%, Unduplicated %, Other Revenue COLAs, Addl/Reduced staffing, etc., explain below:</t>
  </si>
  <si>
    <t>If the total amount of the adjustment in Column 2 does not agree with the amount of the total cost shown in Section 5, Total Costs, please explain below.  Also, list any other assumptions used or included in Column 3:</t>
  </si>
  <si>
    <r>
      <t>BEGINNING FUND BALANCE (9791)</t>
    </r>
    <r>
      <rPr>
        <b/>
        <i/>
        <sz val="10"/>
        <rFont val="Arial"/>
        <family val="2"/>
      </rPr>
      <t xml:space="preserve"> (Pulls from prior year EFB)</t>
    </r>
  </si>
  <si>
    <t>Assumptions used for LCFF Gap%, Unduplicated %, Other Revenue COLAs, Addl/Reduced Staffing, etc., explain below:</t>
  </si>
  <si>
    <t>NARRATIVE OF AGREEMENT: Provide a brief narrative of the proposed changes in compensation or health premiums, including percentage changes, effective dates, and comments and/or explanations.  (text pulls into disclosure):</t>
  </si>
  <si>
    <r>
      <t>FINANCIAL IMPACT OF PROPOSED AGREEMENT IN SUBSEQUENT FISCAL YEARS: The following assumptions were used to determine that resources will be available to fund these obligations in future fiscal years. (Include any compensation/noncompensation provisions specified below.)  (</t>
    </r>
    <r>
      <rPr>
        <b/>
        <i/>
        <sz val="10"/>
        <rFont val="Arial"/>
        <family val="2"/>
      </rPr>
      <t>text pulls into disclosure</t>
    </r>
    <r>
      <rPr>
        <b/>
        <sz val="10"/>
        <rFont val="Arial"/>
        <family val="2"/>
      </rPr>
      <t>):</t>
    </r>
  </si>
  <si>
    <t>SOURCE OF FUNDING FOR PROPOSED AGREEMENT: Provide a brief narrative of the funds available in the current year to provide for the costs of this agreement.  (text pulls into disclosure):</t>
  </si>
  <si>
    <t xml:space="preserve">This section is in response to the Criteria and Standards Additional Fiscal Indicators #A.5., which asks: "Has the district entered into a bargaining agreement where any of the budget or subsequent years of the agreement would result in salary increases that are expected to exceed the projected state cost of living adjustment." </t>
  </si>
  <si>
    <t>COMPARISON OF PROPOSED AGREEMENT TO CHANGE IN DISTRICT LOCAL CONTROL FUNDING FORMULA (LCFF):</t>
  </si>
  <si>
    <t>(C)</t>
  </si>
  <si>
    <t>(D)</t>
  </si>
  <si>
    <t>(E)</t>
  </si>
  <si>
    <t>(F)</t>
  </si>
  <si>
    <t>(G)</t>
  </si>
  <si>
    <t xml:space="preserve">(A) minus (B) </t>
  </si>
  <si>
    <t xml:space="preserve">(C) divided by (B) </t>
  </si>
  <si>
    <t>Current year P-2 LCFF funded ADA (greater of PY guarantee or current year)</t>
  </si>
  <si>
    <t>Prior Year P-2 LCFF funded ADA (greater of PY guarantee or current year)</t>
  </si>
  <si>
    <t>If proposed agreement % on Line G is greater than Line F, please provide explanation below:</t>
  </si>
  <si>
    <t>WE HEREBY CERTIFY THAT THE COSTS INCURRED BY THE SCHOOL DISTRICT UNDER THIS AGREEMENT CAN BE MET BY THE DISTRICT DURING THE TERM OF THE AGREEMENT.</t>
  </si>
  <si>
    <t xml:space="preserve">took action to approve the proposed Agreement with the </t>
  </si>
  <si>
    <t xml:space="preserve">(A) </t>
  </si>
  <si>
    <t>Current-year (CY) LCFF Average Rate per ADA:</t>
  </si>
  <si>
    <t xml:space="preserve">(B) </t>
  </si>
  <si>
    <t>Less Prior-Year (PY) LCFF BASC Calculator Rate per ADA:</t>
  </si>
  <si>
    <t>Chief Business Official - signature</t>
  </si>
  <si>
    <t>President, Governing Board - signature</t>
  </si>
  <si>
    <r>
      <t xml:space="preserve">To be signed by the </t>
    </r>
    <r>
      <rPr>
        <b/>
        <i/>
        <sz val="10"/>
        <rFont val="Arial"/>
        <family val="2"/>
      </rPr>
      <t xml:space="preserve">District Superintendent AND Chief Business Official </t>
    </r>
    <r>
      <rPr>
        <b/>
        <i/>
        <u/>
        <sz val="10"/>
        <rFont val="Arial"/>
        <family val="2"/>
      </rPr>
      <t>upon submission to the Governing Board</t>
    </r>
    <r>
      <rPr>
        <i/>
        <sz val="10"/>
        <rFont val="Arial"/>
        <family val="2"/>
      </rPr>
      <t xml:space="preserve"> and by</t>
    </r>
    <r>
      <rPr>
        <b/>
        <i/>
        <sz val="10"/>
        <rFont val="Arial"/>
        <family val="2"/>
      </rPr>
      <t xml:space="preserve"> the Board President </t>
    </r>
    <r>
      <rPr>
        <b/>
        <i/>
        <u/>
        <sz val="10"/>
        <rFont val="Arial"/>
        <family val="2"/>
      </rPr>
      <t>upon formal Board action</t>
    </r>
    <r>
      <rPr>
        <i/>
        <sz val="10"/>
        <rFont val="Arial"/>
        <family val="2"/>
      </rPr>
      <t xml:space="preserve"> on the proposed agreement. </t>
    </r>
  </si>
  <si>
    <t>This document is REQUIRED whenever a NEW or AMENDED agreement is ratified.</t>
  </si>
  <si>
    <t>(Separate disclosures should be made for each bargaining unit agreement)</t>
  </si>
  <si>
    <t>Enter Name of BU - Status</t>
  </si>
  <si>
    <t>The proposed agreement includes the following costs for salaries for the above-mentioned Bargaining unit:</t>
  </si>
  <si>
    <t>Current Year Salary Cost Before Settlement</t>
  </si>
  <si>
    <t>Current Year Salary Cost After Settlement</t>
  </si>
  <si>
    <t>SALARY CHANGE FOR AN AVERAGE, REPRESENTED EMPLOYEE FROM PRIOR YEAR</t>
  </si>
  <si>
    <t>Indicate Change in # of Work Days, Furlough or Additional, Related to % Change</t>
  </si>
  <si>
    <t>Indicate Total # of Work Days to be provided for fiscal year:</t>
  </si>
  <si>
    <t>Indicate if Health/Welfare Benefits are Capped: (Include details such as different caps per health plans or any super composite rates.  Also, indicate if cap includes health benefits only or also other insurances.)</t>
  </si>
  <si>
    <t>A. OTHER COMPENSATION: Off-Schedule Stipends/Bonuses, Reductions, etc. (amounts, staff affected, total cost and/or savings).</t>
  </si>
  <si>
    <t>Adjustments as a 
Direct Result of 
this Proposed 
Settlement</t>
  </si>
  <si>
    <r>
      <t>Districts with a Qualified or Negative Certification</t>
    </r>
    <r>
      <rPr>
        <b/>
        <i/>
        <sz val="10"/>
        <rFont val="Arial"/>
        <family val="2"/>
      </rPr>
      <t xml:space="preserve">: Per Govenment Code 3540.2, signatures of the District Superintendent and Chief Business Official must accompany the Summary Disclosure sent to the County Superintendent for review </t>
    </r>
    <r>
      <rPr>
        <b/>
        <i/>
        <u/>
        <sz val="10"/>
        <rFont val="Arial"/>
        <family val="2"/>
      </rPr>
      <t>10 days prior to the board meeting that will ratify the agreement</t>
    </r>
    <r>
      <rPr>
        <b/>
        <i/>
        <sz val="10"/>
        <rFont val="Arial"/>
        <family val="2"/>
      </rPr>
      <t>.</t>
    </r>
  </si>
  <si>
    <t>The information provided in this document summarizes the financial implications of the proposed agreement and is submitted for public disclosure in accordance with the requirements of AB 1200, AB 2756 and GC 3547.5.</t>
  </si>
  <si>
    <t>The information provided in this document summarizes the financial implications of the proposed agreement and is submitted to the Governing Board for public disclosure of the major provisions of the agreement (as provided in the “Public Disclosure of Proposed Collective Bargaining Agreement”) in accordance with the requirements of AB 1200,   AB 2756, GC 3547.5, and GC 3540.2.</t>
  </si>
  <si>
    <r>
      <t xml:space="preserve">Government Code Section 3547.5: </t>
    </r>
    <r>
      <rPr>
        <b/>
        <u/>
        <sz val="10"/>
        <rFont val="Arial"/>
        <family val="2"/>
      </rPr>
      <t>Before</t>
    </r>
    <r>
      <rPr>
        <sz val="10"/>
        <rFont val="Arial"/>
        <family val="2"/>
      </rPr>
      <t xml:space="preserve"> a public school employer enters into a written agreement with an exclusive representative covering matters within the scope of representation, the major provisions of the agreement, including, but not limited to, the costs that would be incurred by the public school employer under the agreement for the current and subsequent fiscal years, shall be disclosed at a public meeting of the public school employer. </t>
    </r>
  </si>
  <si>
    <t>Current Year Costs Before Agreement</t>
  </si>
  <si>
    <t>Current Year Costs After Agreement</t>
  </si>
  <si>
    <t>Value of a 1% Change</t>
  </si>
  <si>
    <t xml:space="preserve">The total percentage change in salary, including annual step and column movement on the salary schedule (as applicable), for the average, represented employee under this proposed agreement: </t>
  </si>
  <si>
    <t xml:space="preserve">PERCENTAGE SALARY CHANGE FOR AVERAGE, REPRESENTED EMPLOYEE </t>
  </si>
  <si>
    <t>(Average % Change Over Prior Year Salary Schedule)</t>
  </si>
  <si>
    <t>average % annual change over the prior year schedule</t>
  </si>
  <si>
    <t xml:space="preserve">AVERAGE, REPRESENTED EMPLOYEE </t>
  </si>
  <si>
    <t>Change in # of Work Days (+/-) Related to % Change</t>
  </si>
  <si>
    <t>MAJOR PROVISIONS OF PROPOSED AGREEMENT WITH THE</t>
  </si>
  <si>
    <t>Total # of Work Days to be provided in Fiscal Year</t>
  </si>
  <si>
    <t xml:space="preserve">PERCENTAGE BENEFITS CHANGE FOR BOTH STATUTORY AND DISTRICT-PROVIDED EMPLOYEE BENEFITS INCLUDED IN THIS PROPOSED AGREEMENT: </t>
  </si>
  <si>
    <t>Estimated Agreement Payment Date</t>
  </si>
  <si>
    <t>cross-check = total columns 1-3</t>
  </si>
  <si>
    <t>Provide proof that board-approved budget revisions have been input within 45 days.  Date budget revisions input/BT #'s:</t>
  </si>
  <si>
    <t xml:space="preserve">BT #'s: </t>
  </si>
  <si>
    <r>
      <t xml:space="preserve">MULTI-YEAR CONTRACT AGREEMENT PROVISIONS: The proposed agreement contains the following COLAs and other compensation/non-compensation provisions for subsequent years as follows </t>
    </r>
    <r>
      <rPr>
        <b/>
        <i/>
        <sz val="10"/>
        <rFont val="Arial"/>
        <family val="2"/>
      </rPr>
      <t>(text pulls into disclosure</t>
    </r>
    <r>
      <rPr>
        <b/>
        <sz val="10"/>
        <rFont val="Arial"/>
        <family val="2"/>
      </rPr>
      <t xml:space="preserve">):  </t>
    </r>
    <r>
      <rPr>
        <b/>
        <u/>
        <sz val="10"/>
        <rFont val="Arial"/>
        <family val="2"/>
      </rPr>
      <t>Send copy of final Agreement to DBS upon Board Approval</t>
    </r>
  </si>
  <si>
    <t>FOR SUBMISSION TO THE GOVERNING BOARD AND THE COUNTY SUPERINTENDENT OF SCHOOLS in compliance with the Public Disclosure requirements of AB 1200 (Statutes 1991, Chapter 1213) as revised by AB 2756  (Statutes of 2004, Chapter 25), Government Code 3547.5 &amp; 3540.2.</t>
  </si>
  <si>
    <t>(CY LCFF Entitlement per ADA, FCMAT LCFF Calculator, Calculator Tab, Row 57)</t>
  </si>
  <si>
    <t>(PY LCFF Entitlement per ADA, FCMAT LCFF Calculator, Calculator Tab, Row 57)</t>
  </si>
  <si>
    <t>DISCLOSURE OF COLLECTIVE BARGAINING AGREEMENT</t>
  </si>
  <si>
    <t>GENERAL INSTRUCTIONS:</t>
  </si>
  <si>
    <t>·</t>
  </si>
  <si>
    <t>Please submit this form to the county superintendent of schools and make available to the public for review at least ten (10) working days prior to the date the governing board will take action on the proposed bargaining agreement.</t>
  </si>
  <si>
    <t>Separate documents must be completed for each collective bargaining agreement, but if more than one agreement is discussed at the same time, the district may summarize the financial impact of “all” agreements on page 4 (MULTI-YEAR PROJECTIONS).</t>
  </si>
  <si>
    <t>Any time a contract is reopened with a financial impact on “any area of compensation,” a disclosure of the proposed agreement must be made.</t>
  </si>
  <si>
    <t>The specific manner in which the public is made aware of the proposed agreement and its availability for public inspection and review is at the discretion of the local district.</t>
  </si>
  <si>
    <t>The governing board shall adopt revisions to its budget needed in the current fiscal year to fulfill the terms of the collective bargaining agreement within 45 days of adoption (E.C. Section 42142).  Provide a copy of the board-approved budget revisions and board minutes to the county office.</t>
  </si>
  <si>
    <t>All revisions to the budget needed in the current fiscal year to meet the costs of the collective bargaining agreement shall be adopted no later than the statutory deadline for certification of the next interim report by the county superintendent of schools (G.C. Section 3547.5, E.C. Section 42131) or the county superintendent will have to certify interim report as “Negative” or “Qualified”.</t>
  </si>
  <si>
    <t>SPECIFIC INSTRUCTIONS FOR COMPLETION</t>
  </si>
  <si>
    <t>SUMMARY TAB:</t>
  </si>
  <si>
    <t>Section 1:  Status of Bargaining Unit Agreements</t>
  </si>
  <si>
    <t>a.</t>
  </si>
  <si>
    <t>Indicate name of Bargaining Unit Representation and # of FTE members affected.</t>
  </si>
  <si>
    <t>b.</t>
  </si>
  <si>
    <t>Use separate form for each distinct bargaining unit representation.</t>
  </si>
  <si>
    <t>Section 2:  Period of Agreement</t>
  </si>
  <si>
    <t>Indicate the beginning and ending date of the agreement, generally 7/1 – 6/30 but include all years covered.</t>
  </si>
  <si>
    <t>If the agreement includes re-openers in following fiscal years, indicate what years and for what specific items, i.e., salaries, health benefits, etc.</t>
  </si>
  <si>
    <t>Section 3:  Percentage Increase in Salaries in Proposed Agreement</t>
  </si>
  <si>
    <r>
      <rPr>
        <u/>
        <sz val="10"/>
        <rFont val="Arial"/>
        <family val="2"/>
      </rPr>
      <t>Current Year Salary Cost before Settlement</t>
    </r>
    <r>
      <rPr>
        <sz val="10"/>
        <rFont val="Arial"/>
        <family val="2"/>
      </rPr>
      <t>:  Enter the total annual cost of all salaries for the bargaining unit prior to the proposed agreement.  Remove any “one-time” bonuses or payments that were paid in prior year, if applicable.</t>
    </r>
  </si>
  <si>
    <r>
      <rPr>
        <u/>
        <sz val="10"/>
        <rFont val="Arial"/>
        <family val="2"/>
      </rPr>
      <t>Current Year Proposed Salary Cost After Settlement</t>
    </r>
    <r>
      <rPr>
        <sz val="10"/>
        <rFont val="Arial"/>
        <family val="2"/>
      </rPr>
      <t>:  Enter the total annual cost of all salaries for the bargaining unit after the proposed agreement.  Include the costs associated with step and column increases and any retroactive salaries.</t>
    </r>
  </si>
  <si>
    <t>c.</t>
  </si>
  <si>
    <t>d.</t>
  </si>
  <si>
    <t>e.</t>
  </si>
  <si>
    <t>f.</t>
  </si>
  <si>
    <r>
      <rPr>
        <u/>
        <sz val="10"/>
        <rFont val="Arial"/>
        <family val="2"/>
      </rPr>
      <t>Total Cost Increase/Percentage Increase</t>
    </r>
    <r>
      <rPr>
        <sz val="10"/>
        <rFont val="Arial"/>
        <family val="2"/>
      </rPr>
      <t>:  These lines will compute based on amounts input in previous lines.</t>
    </r>
  </si>
  <si>
    <r>
      <rPr>
        <u/>
        <sz val="10"/>
        <rFont val="Arial"/>
        <family val="2"/>
      </rPr>
      <t>Salary Increase</t>
    </r>
    <r>
      <rPr>
        <sz val="10"/>
        <rFont val="Arial"/>
        <family val="2"/>
      </rPr>
      <t>:  Indicate the average % increase to the existing salary schedules being provided in the proposed agreement.</t>
    </r>
  </si>
  <si>
    <r>
      <rPr>
        <u/>
        <sz val="10"/>
        <rFont val="Arial"/>
        <family val="2"/>
      </rPr>
      <t>Step &amp; Column</t>
    </r>
    <r>
      <rPr>
        <sz val="10"/>
        <rFont val="Arial"/>
        <family val="2"/>
      </rPr>
      <t>:  Indicate the average % increase over the prior year for step and column advancements per employee.</t>
    </r>
  </si>
  <si>
    <r>
      <rPr>
        <u/>
        <sz val="10"/>
        <rFont val="Arial"/>
        <family val="2"/>
      </rPr>
      <t>Total % Increase for Average Represented Employee</t>
    </r>
    <r>
      <rPr>
        <sz val="10"/>
        <rFont val="Arial"/>
        <family val="2"/>
      </rPr>
      <t>:  Total salary increase % and step/column average increase %, this line will compute based on data input in previous lines.</t>
    </r>
  </si>
  <si>
    <t>Section 4:  Benefits Percentage Increase in Employee Benefits</t>
  </si>
  <si>
    <t>Statutory Benefits</t>
  </si>
  <si>
    <t>Current Cost Prior to Proposed Agreement:  Enter the total prior year cost of Statutory Benefits of the bargaining unit prior to the proposed agreement.  If applicable, exclude any “one-time” benefit costs that would not carry over to current year.</t>
  </si>
  <si>
    <r>
      <rPr>
        <u/>
        <sz val="10"/>
        <rFont val="Arial"/>
        <family val="2"/>
      </rPr>
      <t>Proposed Costs</t>
    </r>
    <r>
      <rPr>
        <sz val="10"/>
        <rFont val="Arial"/>
        <family val="2"/>
      </rPr>
      <t>:  Enter the total annual cost of Statutory Benefits of the bargaining unit after the proposed agreement.  Include the benefits associated with step and column increases and any retroactive salaries.</t>
    </r>
  </si>
  <si>
    <r>
      <rPr>
        <u/>
        <sz val="10"/>
        <rFont val="Arial"/>
        <family val="2"/>
      </rPr>
      <t>Total Cost Increase/Percentage Increase</t>
    </r>
    <r>
      <rPr>
        <sz val="10"/>
        <rFont val="Arial"/>
      </rPr>
      <t>:  These lines will compute based on amounts input in previous lines.</t>
    </r>
  </si>
  <si>
    <t>Health/Welfare Benefits</t>
  </si>
  <si>
    <r>
      <rPr>
        <u/>
        <sz val="10"/>
        <rFont val="Arial"/>
        <family val="2"/>
      </rPr>
      <t>Prior Year Cap on Health Benefits/Proposed Agreement Cap on Health Benefits</t>
    </r>
    <r>
      <rPr>
        <sz val="10"/>
        <rFont val="Arial"/>
        <family val="2"/>
      </rPr>
      <t>:  Enter the prior year cap per employee and the current year cap per employee based on proposed agreement.</t>
    </r>
  </si>
  <si>
    <r>
      <rPr>
        <u/>
        <sz val="10"/>
        <rFont val="Arial"/>
        <family val="2"/>
      </rPr>
      <t>Current Cost Prior to Proposed Agreement</t>
    </r>
    <r>
      <rPr>
        <sz val="10"/>
        <rFont val="Arial"/>
        <family val="2"/>
      </rPr>
      <t>:  Enter the total annual cost of Health/Welfare Benefits of the bargaining unit prior to the proposed agreement.  If applicable, exclude any “one-time” costs that would not carry over to current year.</t>
    </r>
  </si>
  <si>
    <t>Section 5:  Total Cost Increase for Salaries and Employee Benefits in Proposed Agreement</t>
  </si>
  <si>
    <r>
      <rPr>
        <u/>
        <sz val="10"/>
        <rFont val="Arial"/>
        <family val="2"/>
      </rPr>
      <t>Cost of 1% Increase</t>
    </r>
    <r>
      <rPr>
        <sz val="10"/>
        <rFont val="Arial"/>
        <family val="2"/>
      </rPr>
      <t>:  Will calculate automatically based on Current Costs before Settlement indicated in previous sections.</t>
    </r>
  </si>
  <si>
    <r>
      <rPr>
        <u/>
        <sz val="10"/>
        <rFont val="Arial"/>
        <family val="2"/>
      </rPr>
      <t>Percentage Increase</t>
    </r>
    <r>
      <rPr>
        <sz val="10"/>
        <rFont val="Arial"/>
        <family val="2"/>
      </rPr>
      <t>:  Will calculate automatically.</t>
    </r>
  </si>
  <si>
    <r>
      <rPr>
        <u/>
        <sz val="10"/>
        <rFont val="Arial"/>
        <family val="2"/>
      </rPr>
      <t>Total Cost Increase</t>
    </r>
    <r>
      <rPr>
        <sz val="10"/>
        <rFont val="Arial"/>
        <family val="2"/>
      </rPr>
      <t>:  This line will take the difference between the Current Year Costs Before Settlement and the Current Year Costs After Settlement</t>
    </r>
  </si>
  <si>
    <r>
      <rPr>
        <u/>
        <sz val="10"/>
        <rFont val="Arial"/>
        <family val="2"/>
      </rPr>
      <t>Current Year Cost After Settlement</t>
    </r>
    <r>
      <rPr>
        <sz val="10"/>
        <rFont val="Arial"/>
        <family val="2"/>
      </rPr>
      <t>:  These lines will pull from previous Sections 3 &amp; 4.</t>
    </r>
  </si>
  <si>
    <r>
      <rPr>
        <u/>
        <sz val="10"/>
        <rFont val="Arial"/>
        <family val="2"/>
      </rPr>
      <t>Current Year Cost Before Settlement</t>
    </r>
    <r>
      <rPr>
        <sz val="10"/>
        <rFont val="Arial"/>
        <family val="2"/>
      </rPr>
      <t>:  These lines will pull from previous Sections 3 &amp; 4.</t>
    </r>
  </si>
  <si>
    <t>Section 6:  Other Provisions (Compensation and Non-Compensation)</t>
  </si>
  <si>
    <r>
      <rPr>
        <u/>
        <sz val="10"/>
        <rFont val="Arial"/>
        <family val="2"/>
      </rPr>
      <t>Contingency Language</t>
    </r>
    <r>
      <rPr>
        <sz val="10"/>
        <rFont val="Arial"/>
        <family val="2"/>
      </rPr>
      <t>:  Enter narrative of any specific areas for re-openers in current or subsequent fiscal years if multi-year agreement and any other specific contingency language for additional unrealized state funding, etc.</t>
    </r>
  </si>
  <si>
    <r>
      <rPr>
        <u/>
        <sz val="10"/>
        <rFont val="Arial"/>
        <family val="2"/>
      </rPr>
      <t>Non-Compensation</t>
    </r>
    <r>
      <rPr>
        <sz val="10"/>
        <rFont val="Arial"/>
        <family val="2"/>
      </rPr>
      <t>:  Enter narrative of any other non-compensation adjustments in proposed agreement such as class size adjustments, staff development days, etc.  Be specific as to employees affected and affect on instructional or support programs.</t>
    </r>
  </si>
  <si>
    <r>
      <rPr>
        <u/>
        <sz val="10"/>
        <rFont val="Arial"/>
        <family val="2"/>
      </rPr>
      <t>Other Compensation</t>
    </r>
    <r>
      <rPr>
        <sz val="10"/>
        <rFont val="Arial"/>
        <family val="2"/>
      </rPr>
      <t>:  Enter narrative of any other compensation included in proposed agreement such as off-schedule one-time stipends, bonuses, etc.  Be specific as to total cost and employees affected.</t>
    </r>
  </si>
  <si>
    <t>Section 7:  State Minimum Reserve Calculation</t>
  </si>
  <si>
    <r>
      <rPr>
        <u/>
        <sz val="10"/>
        <rFont val="Arial"/>
        <family val="2"/>
      </rPr>
      <t>Minimum State Reserve Requirement</t>
    </r>
    <r>
      <rPr>
        <sz val="10"/>
        <rFont val="Arial"/>
        <family val="2"/>
      </rPr>
      <t>:  This line will calculate the minimum state reserve amount required to maintain for your size district.</t>
    </r>
  </si>
  <si>
    <r>
      <rPr>
        <u/>
        <sz val="10"/>
        <rFont val="Arial"/>
        <family val="2"/>
      </rPr>
      <t>Minimum State Reserve Percentage</t>
    </r>
    <r>
      <rPr>
        <sz val="10"/>
        <rFont val="Arial"/>
        <family val="2"/>
      </rPr>
      <t>:  Enter the state reserve % for your specific sized district, generally 3%.</t>
    </r>
  </si>
  <si>
    <r>
      <rPr>
        <u/>
        <sz val="10"/>
        <rFont val="Arial"/>
        <family val="2"/>
      </rPr>
      <t>Total Expenditures and Other Uses</t>
    </r>
    <r>
      <rPr>
        <sz val="10"/>
        <rFont val="Arial"/>
        <family val="2"/>
      </rPr>
      <t>:  This line will pick up expenditures listed in following multi-year projections.</t>
    </r>
  </si>
  <si>
    <t>Section 8:  Date of Governing Board Approval of Budget Revisions</t>
  </si>
  <si>
    <t>Enter date of governing board approval of budget revisions.  These revisions need to be submitted to the county superintendent within 45 days of approval and prior to next Interim Report submission or district will receive a Qualified or Negative Certification.</t>
  </si>
  <si>
    <t>Section 9:  Impact of Proposed Agreement on General Fund Budget in Current Year and Two Subsequent Years</t>
  </si>
  <si>
    <t>g.</t>
  </si>
  <si>
    <t>h.</t>
  </si>
  <si>
    <t>The first line of each fiscal year is to enter the LCFF ADA being utilized for funding purposes.</t>
  </si>
  <si>
    <t>Districts should use the lines at the bottom of each projection year to indicate any assumptions used for reduction or increases in staffing, revenue adjustments for COLAs, etc.</t>
  </si>
  <si>
    <t>The form will calculate whether or not the district is meeting the minimum reserve requirements by indicating OK.  If not meeting minimum reserves, please explain rationale for why district is not meeting reserves and the plan to remedy.  Districts not meeting reserves and contemplating approving additional salary agreements will trigger additional county intervention.</t>
  </si>
  <si>
    <t>In Column 4, these are calculated amounts taking the salary budget adjustments from the current board approved operating budget to get the new operating budget and reserve components.</t>
  </si>
  <si>
    <t>In Column 2, enter budget adjustments to be made in order to implement the terms of the proposed agreement.  If these amounts differ from the amounts listed in Section 5, Total Costs, please identify in the narrative section.</t>
  </si>
  <si>
    <t>In Column 1, enter latest board approved operating budget (i.e., from 1st Interim, 2nd Interim or if take budget revisions monthly to board, most recent operating budget).  Please provide our office with a budget printout recognizing the current operating budget being utilized for this disclosure.</t>
  </si>
  <si>
    <t>Section 10:  Multi-Year Contract</t>
  </si>
  <si>
    <t>Input narrative of any provisions in the proposed agreements for COLAs or other compensation in the subsequent fiscal years.</t>
  </si>
  <si>
    <t>Section 11:  Impact of Proposed Agreement in Future Fiscal Years</t>
  </si>
  <si>
    <t>Input narrative listing assumptions used to determine that resources would be available to fund these obligations in the future fiscal years (i.e., LCFF COLA, staffing reductions due to declining ADA, etc.).</t>
  </si>
  <si>
    <t>Section 12:  Narrative of Agreement</t>
  </si>
  <si>
    <t xml:space="preserve">Input narrative of all proposed changes in compensation or health premiums; include effective dates of changes and any other comments or explanations.  This information will copy over to the public disclosure forms. </t>
  </si>
  <si>
    <t>Section 13:  Current Year Funding for Proposed Agreement</t>
  </si>
  <si>
    <t>Input narrative listing the sources of funding available to cover the costs of the proposed agreement in the current fiscal year (i.e., LCFF COLA, staffing reductions, staffing ratio changes, Categorical COLAs, etc.).</t>
  </si>
  <si>
    <t>Section 14:  Comparison of Proposed Agreement to Change in District Base LCFF</t>
  </si>
  <si>
    <t>Input current year base LCFF rate per ADA after any inflation increases.</t>
  </si>
  <si>
    <t>Input prior year base LCFF rate per ADA.</t>
  </si>
  <si>
    <t>This line will calculate automatically providing LCFF increase per ADA.</t>
  </si>
  <si>
    <t>This line will calculate automatically providing the % increase or decrease in LCFF per ADA.</t>
  </si>
  <si>
    <t>This line will pull the % increase for the total increase in salaries or benefits.  The district must provide an explanation of any proposed increases in excess of the % change in LCFF per ADA funding.</t>
  </si>
  <si>
    <t>The certification must be signed by BOTH the district superintendent and chief business official certifying that the costs incurred by the district under the proposed agreement can be met by the district during the term of the agreement.  These signatures must be present when submitting this document to District Business Services prior to the board taking action to approve.</t>
  </si>
  <si>
    <t xml:space="preserve">After the board takes approval action, the board president must sign indicating the governing board approval date and the signed certification along with all budget revisions must be submitted to District Business Services within 45 days of the board approval date or by the next Interim Report submission date, whichever is earlier. </t>
  </si>
  <si>
    <t>DISCLOSURE TAB:</t>
  </si>
  <si>
    <t>This information is pulled from the SUMMARY tab of the Excel document which should be completed first.</t>
  </si>
  <si>
    <t>AB 1200, AB 2576 Government Code 3547.5 &amp; 3540.2</t>
  </si>
  <si>
    <t>PUBLIC DISCLOSURE OF COLLECTIVE BARGAINING AGREEMENT</t>
  </si>
  <si>
    <t>CHECKLIST OF ITEMS TO BE SUBMITTED TO COE DBS DEPARTMENT</t>
  </si>
  <si>
    <t>DISTRICT:</t>
  </si>
  <si>
    <r>
      <t xml:space="preserve">Signed Summary of Proposed Agreement
</t>
    </r>
    <r>
      <rPr>
        <i/>
        <sz val="10"/>
        <rFont val="Arial"/>
        <family val="2"/>
      </rPr>
      <t xml:space="preserve">NOTE: Print all pages including MYP of the </t>
    </r>
    <r>
      <rPr>
        <b/>
        <i/>
        <sz val="10"/>
        <rFont val="Arial"/>
        <family val="2"/>
      </rPr>
      <t>Summary tab</t>
    </r>
    <r>
      <rPr>
        <i/>
        <sz val="10"/>
        <rFont val="Arial"/>
        <family val="2"/>
      </rPr>
      <t xml:space="preserve"> in the 
CCCOE-Public-Disclosure-of-Collective-Bargaining-Workbook.xlsx</t>
    </r>
  </si>
  <si>
    <r>
      <t xml:space="preserve">Signed Form for Public Disclosure of Proposed Collective Bargaining Agreement
</t>
    </r>
    <r>
      <rPr>
        <i/>
        <sz val="10"/>
        <rFont val="Arial"/>
        <family val="2"/>
      </rPr>
      <t xml:space="preserve">NOTE: Print all pages of Disclosure </t>
    </r>
    <r>
      <rPr>
        <b/>
        <i/>
        <sz val="10"/>
        <rFont val="Arial"/>
        <family val="2"/>
      </rPr>
      <t>tab</t>
    </r>
    <r>
      <rPr>
        <i/>
        <sz val="10"/>
        <rFont val="Arial"/>
        <family val="2"/>
      </rPr>
      <t xml:space="preserve"> in the 
CCCOE-Public-Disclosure-of-Collective-Bargaining-Workbook.xlsx</t>
    </r>
  </si>
  <si>
    <t>Other relevant documents (e.g., side letters, salary schedules, etc.)</t>
  </si>
  <si>
    <r>
      <t xml:space="preserve">PLEASE BE SURE TO COMPLETE AND SUBMIT THIS FORM AS THE COVER SHEET FOR YOUR PUBLIC DISCLOSURE DOCUMENT PACKET. 
</t>
    </r>
    <r>
      <rPr>
        <b/>
        <i/>
        <sz val="12"/>
        <color theme="3"/>
        <rFont val="Arial"/>
        <family val="2"/>
      </rPr>
      <t>NOTE:  INCOMPLETE PACKET MAY DELAY REVIEW.</t>
    </r>
  </si>
  <si>
    <t>DISTRICT CONTACT:</t>
  </si>
  <si>
    <t>PHONE:</t>
  </si>
  <si>
    <t>EMAIL:</t>
  </si>
  <si>
    <r>
      <rPr>
        <sz val="12"/>
        <rFont val="Arial"/>
        <family val="2"/>
      </rPr>
      <t xml:space="preserve">A copy of the </t>
    </r>
    <r>
      <rPr>
        <b/>
        <sz val="12"/>
        <rFont val="Arial"/>
        <family val="2"/>
      </rPr>
      <t xml:space="preserve">Memorandum of Understanding (MOU) </t>
    </r>
    <r>
      <rPr>
        <sz val="12"/>
        <rFont val="Arial"/>
        <family val="2"/>
      </rPr>
      <t>and/or
Tentative Salary Agreement</t>
    </r>
  </si>
  <si>
    <t>Districts must mail or email to their assigned District Fiscal Advisor 10 business days
prior to the board meeting that will ratify the agreement.</t>
  </si>
  <si>
    <t>Other Revisions &amp;
MYP Assumptions (Including
Other Proposed BU 
Agreements) 
Required to support 
cost of agreement
(i.e. "me-too")</t>
  </si>
  <si>
    <t>For the two subsequent fiscal years, the form will pick up the previous year’s ending balances as the beginning balance for this subsequent period in Column 1.</t>
  </si>
  <si>
    <t>In Column 3, enter any other budget adjustments pending that may impact the ability of the district to meet the minimum reserve requirements with the implementation of this agreement.  If the district is approving multiple agreements, the costs of any other settlement pending can also be included in this column.  The district must indicate in section 13 whether the funding for the agreement is coming out of designated reserves, the unappropriated reserves, or additional revenues (i.e., increase in ADA, increasing state aid revenues, etc.). Enter any other MYP assumptions or year over year changes.</t>
  </si>
  <si>
    <t>Projected District 
Budget After Settlement 
of Agreement and Other Adjustments
(Cols. 1 + 2 + 3)</t>
  </si>
  <si>
    <t>In Top Section:
Enter district name and name of bargaining unit; also enter date of governing board meeting to review/approve proposed agreement.  Enter estimated date that agreement will be paid in a payroll, actual dates should be determined in consultation with DPS. Districts also need to enter a date 45 calendar days after the board approval date.  This is the deadline date for districts to submit budget revisions to the District Business Services to implement the terms of the proposed agreements.  Districts must submit revisions within 45 days or prior to any interim report submission deadline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</si>
</sst>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4" formatCode="_(&quot;$&quot;* #,##0.00_);_(&quot;$&quot;* \(#,##0.00\);_(&quot;$&quot;* &quot;-&quot;??_);_(@_)"/>
    <numFmt numFmtId="43" formatCode="_(* #,##0.00_);_(* \(#,##0.00\);_(* &quot;-&quot;??_);_(@_)"/>
    <numFmt numFmtId="164" formatCode="mm/dd/yy"/>
    <numFmt numFmtId="165" formatCode="_(* #,##0_);_(* \(#,##0\);_(* &quot;-&quot;??_);_(@_)"/>
    <numFmt numFmtId="166" formatCode="0.0%"/>
    <numFmt numFmtId="167" formatCode="0.00%;[Red]\(#.##%\)"/>
    <numFmt numFmtId="168" formatCode="0.00%;[Red]\(0.00%\)"/>
    <numFmt numFmtId="169" formatCode="&quot;$&quot;#,##0.00"/>
    <numFmt numFmtId="170" formatCode="[$-F800]dddd\,\ mmmm\ dd\,\ yyyy"/>
    <numFmt numFmtId="171" formatCode="#,##0.0"/>
    <numFmt numFmtId="172" formatCode="0_);[Red]\(0\)"/>
  </numFmts>
  <fonts count="33" x14ac:knownFonts="1">
    <font>
      <sz val="10"/>
      <name val="Arial"/>
    </font>
    <font>
      <sz val="10"/>
      <name val="Arial"/>
      <family val="2"/>
    </font>
    <font>
      <b/>
      <sz val="10"/>
      <name val="Arial"/>
      <family val="2"/>
    </font>
    <font>
      <b/>
      <i/>
      <sz val="10"/>
      <name val="Arial"/>
      <family val="2"/>
    </font>
    <font>
      <sz val="8"/>
      <name val="Arial"/>
      <family val="2"/>
    </font>
    <font>
      <sz val="10"/>
      <name val="Arial"/>
      <family val="2"/>
    </font>
    <font>
      <b/>
      <sz val="10"/>
      <color indexed="10"/>
      <name val="Arial"/>
      <family val="2"/>
    </font>
    <font>
      <sz val="9"/>
      <name val="Arial"/>
      <family val="2"/>
    </font>
    <font>
      <b/>
      <sz val="9"/>
      <name val="Arial"/>
      <family val="2"/>
    </font>
    <font>
      <sz val="9"/>
      <color indexed="10"/>
      <name val="Arial"/>
      <family val="2"/>
    </font>
    <font>
      <b/>
      <i/>
      <sz val="8"/>
      <name val="Arial"/>
      <family val="2"/>
    </font>
    <font>
      <b/>
      <sz val="12"/>
      <name val="Arial"/>
      <family val="2"/>
    </font>
    <font>
      <b/>
      <i/>
      <sz val="9"/>
      <name val="Arial"/>
      <family val="2"/>
    </font>
    <font>
      <b/>
      <sz val="8"/>
      <name val="Arial"/>
      <family val="2"/>
    </font>
    <font>
      <b/>
      <u/>
      <sz val="10"/>
      <name val="Arial"/>
      <family val="2"/>
    </font>
    <font>
      <b/>
      <i/>
      <u/>
      <sz val="10"/>
      <name val="Arial"/>
      <family val="2"/>
    </font>
    <font>
      <i/>
      <sz val="10"/>
      <name val="Arial"/>
      <family val="2"/>
    </font>
    <font>
      <i/>
      <sz val="8"/>
      <name val="Arial"/>
      <family val="2"/>
    </font>
    <font>
      <i/>
      <sz val="9"/>
      <name val="Arial"/>
      <family val="2"/>
    </font>
    <font>
      <u/>
      <sz val="10"/>
      <name val="Arial"/>
      <family val="2"/>
    </font>
    <font>
      <b/>
      <i/>
      <sz val="10"/>
      <color indexed="10"/>
      <name val="Arial"/>
      <family val="2"/>
    </font>
    <font>
      <sz val="10"/>
      <color indexed="63"/>
      <name val="Arial"/>
      <family val="2"/>
    </font>
    <font>
      <sz val="9"/>
      <name val="Arial"/>
      <family val="2"/>
    </font>
    <font>
      <b/>
      <i/>
      <sz val="10"/>
      <color rgb="FFFF0000"/>
      <name val="Arial"/>
      <family val="2"/>
    </font>
    <font>
      <b/>
      <sz val="16"/>
      <name val="Arial"/>
      <family val="2"/>
    </font>
    <font>
      <sz val="10"/>
      <name val="Symbol"/>
      <family val="1"/>
      <charset val="2"/>
    </font>
    <font>
      <sz val="12"/>
      <name val="Arial"/>
      <family val="2"/>
    </font>
    <font>
      <b/>
      <sz val="12"/>
      <color theme="3"/>
      <name val="Arial"/>
      <family val="2"/>
    </font>
    <font>
      <b/>
      <sz val="14"/>
      <color theme="3"/>
      <name val="Arial"/>
      <family val="2"/>
    </font>
    <font>
      <b/>
      <sz val="16"/>
      <color theme="3"/>
      <name val="Arial"/>
      <family val="2"/>
    </font>
    <font>
      <b/>
      <u/>
      <sz val="11"/>
      <color theme="3"/>
      <name val="Arial"/>
      <family val="2"/>
    </font>
    <font>
      <b/>
      <i/>
      <sz val="12"/>
      <color theme="3"/>
      <name val="Arial"/>
      <family val="2"/>
    </font>
    <font>
      <sz val="10"/>
      <color rgb="FFFF0000"/>
      <name val="Arial"/>
      <family val="2"/>
    </font>
  </fonts>
  <fills count="13">
    <fill>
      <patternFill patternType="none"/>
    </fill>
    <fill>
      <patternFill patternType="gray125"/>
    </fill>
    <fill>
      <patternFill patternType="solid">
        <fgColor indexed="22"/>
        <bgColor indexed="64"/>
      </patternFill>
    </fill>
    <fill>
      <patternFill patternType="solid">
        <fgColor indexed="22"/>
        <bgColor indexed="22"/>
      </patternFill>
    </fill>
    <fill>
      <patternFill patternType="solid">
        <fgColor indexed="41"/>
        <bgColor indexed="64"/>
      </patternFill>
    </fill>
    <fill>
      <patternFill patternType="solid">
        <fgColor indexed="8"/>
        <bgColor indexed="64"/>
      </patternFill>
    </fill>
    <fill>
      <patternFill patternType="solid">
        <fgColor indexed="4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s>
  <borders count="4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dashDot">
        <color indexed="16"/>
      </left>
      <right/>
      <top style="dashDot">
        <color indexed="16"/>
      </top>
      <bottom/>
      <diagonal/>
    </border>
    <border>
      <left/>
      <right/>
      <top style="dashDot">
        <color indexed="16"/>
      </top>
      <bottom/>
      <diagonal/>
    </border>
    <border>
      <left/>
      <right style="dashDot">
        <color indexed="16"/>
      </right>
      <top style="dashDot">
        <color indexed="16"/>
      </top>
      <bottom/>
      <diagonal/>
    </border>
    <border>
      <left style="dashDot">
        <color indexed="16"/>
      </left>
      <right/>
      <top/>
      <bottom/>
      <diagonal/>
    </border>
    <border>
      <left style="dashDot">
        <color indexed="16"/>
      </left>
      <right/>
      <top/>
      <bottom style="dashDot">
        <color indexed="16"/>
      </bottom>
      <diagonal/>
    </border>
    <border>
      <left/>
      <right/>
      <top/>
      <bottom style="dashDot">
        <color indexed="16"/>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39">
    <xf numFmtId="0" fontId="0" fillId="0" borderId="0" xfId="0"/>
    <xf numFmtId="0" fontId="5" fillId="0" borderId="0" xfId="0" applyFont="1"/>
    <xf numFmtId="0" fontId="4" fillId="0" borderId="0" xfId="0" applyFont="1"/>
    <xf numFmtId="44" fontId="8" fillId="6" borderId="9" xfId="2" applyFont="1" applyFill="1" applyBorder="1" applyProtection="1">
      <protection locked="0"/>
    </xf>
    <xf numFmtId="171" fontId="0" fillId="10" borderId="9" xfId="0" applyNumberFormat="1" applyFill="1" applyBorder="1" applyAlignment="1" applyProtection="1">
      <alignment horizontal="centerContinuous"/>
      <protection locked="0"/>
    </xf>
    <xf numFmtId="14" fontId="0" fillId="10" borderId="9" xfId="0" applyNumberFormat="1" applyFill="1" applyBorder="1" applyAlignment="1" applyProtection="1">
      <alignment horizontal="center"/>
      <protection locked="0"/>
    </xf>
    <xf numFmtId="44" fontId="0" fillId="10" borderId="9" xfId="2" applyFont="1" applyFill="1" applyBorder="1" applyAlignment="1" applyProtection="1">
      <alignment horizontal="centerContinuous"/>
      <protection locked="0"/>
    </xf>
    <xf numFmtId="168" fontId="0" fillId="10" borderId="9" xfId="3" applyNumberFormat="1" applyFont="1" applyFill="1" applyBorder="1" applyProtection="1">
      <protection locked="0"/>
    </xf>
    <xf numFmtId="172" fontId="2" fillId="10" borderId="23" xfId="0" applyNumberFormat="1" applyFont="1" applyFill="1" applyBorder="1" applyProtection="1">
      <protection locked="0"/>
    </xf>
    <xf numFmtId="0" fontId="2" fillId="10" borderId="9" xfId="0" applyFont="1" applyFill="1" applyBorder="1" applyAlignment="1" applyProtection="1">
      <alignment vertical="center" wrapText="1"/>
      <protection locked="0"/>
    </xf>
    <xf numFmtId="14" fontId="2" fillId="10" borderId="9" xfId="0" applyNumberFormat="1" applyFont="1" applyFill="1" applyBorder="1" applyAlignment="1" applyProtection="1">
      <alignment horizontal="center" vertical="center"/>
      <protection locked="0"/>
    </xf>
    <xf numFmtId="0" fontId="8" fillId="10" borderId="17" xfId="0" applyFont="1" applyFill="1" applyBorder="1" applyAlignment="1" applyProtection="1">
      <alignment horizontal="center" wrapText="1"/>
      <protection locked="0"/>
    </xf>
    <xf numFmtId="40" fontId="5" fillId="10" borderId="9" xfId="1" applyNumberFormat="1" applyFont="1" applyFill="1" applyBorder="1" applyProtection="1">
      <protection locked="0"/>
    </xf>
    <xf numFmtId="165" fontId="8" fillId="10" borderId="9" xfId="1" applyNumberFormat="1" applyFont="1" applyFill="1" applyBorder="1" applyProtection="1">
      <protection locked="0"/>
    </xf>
    <xf numFmtId="165" fontId="7" fillId="10" borderId="9" xfId="1" applyNumberFormat="1" applyFont="1" applyFill="1" applyBorder="1" applyProtection="1">
      <protection locked="0"/>
    </xf>
    <xf numFmtId="169" fontId="0" fillId="10" borderId="9" xfId="1" applyNumberFormat="1" applyFont="1" applyFill="1" applyBorder="1" applyAlignment="1" applyProtection="1">
      <alignment horizontal="centerContinuous"/>
      <protection locked="0"/>
    </xf>
    <xf numFmtId="40" fontId="0" fillId="10" borderId="9" xfId="1" applyNumberFormat="1" applyFont="1" applyFill="1" applyBorder="1" applyAlignment="1" applyProtection="1">
      <alignment horizontal="centerContinuous"/>
      <protection locked="0"/>
    </xf>
    <xf numFmtId="0" fontId="2" fillId="0" borderId="0" xfId="0" applyFont="1" applyAlignment="1" applyProtection="1">
      <alignment horizontal="center"/>
    </xf>
    <xf numFmtId="0" fontId="0" fillId="0" borderId="0" xfId="0" applyProtection="1"/>
    <xf numFmtId="0" fontId="0" fillId="0" borderId="0" xfId="0" applyAlignment="1" applyProtection="1">
      <alignment horizontal="centerContinuous"/>
    </xf>
    <xf numFmtId="0" fontId="2" fillId="0" borderId="0" xfId="0" applyFont="1" applyAlignment="1" applyProtection="1">
      <alignment horizontal="left"/>
    </xf>
    <xf numFmtId="0" fontId="0" fillId="0" borderId="0" xfId="0" applyAlignment="1" applyProtection="1">
      <alignment wrapText="1"/>
    </xf>
    <xf numFmtId="0" fontId="3" fillId="0" borderId="0" xfId="0" applyFont="1" applyProtection="1"/>
    <xf numFmtId="0" fontId="2" fillId="0" borderId="0" xfId="0" applyFont="1" applyProtection="1"/>
    <xf numFmtId="0" fontId="3" fillId="0" borderId="0" xfId="0" applyFont="1" applyFill="1" applyBorder="1" applyAlignment="1" applyProtection="1"/>
    <xf numFmtId="0" fontId="0" fillId="0" borderId="0" xfId="0" quotePrefix="1" applyProtection="1"/>
    <xf numFmtId="0" fontId="5" fillId="0" borderId="0" xfId="0" applyFont="1" applyProtection="1"/>
    <xf numFmtId="8" fontId="3" fillId="0" borderId="0" xfId="0" applyNumberFormat="1" applyFont="1" applyProtection="1"/>
    <xf numFmtId="8" fontId="0" fillId="0" borderId="0" xfId="0" applyNumberFormat="1" applyProtection="1"/>
    <xf numFmtId="43" fontId="3" fillId="0" borderId="0" xfId="0" applyNumberFormat="1" applyFont="1" applyProtection="1"/>
    <xf numFmtId="9" fontId="3" fillId="0" borderId="0" xfId="0" applyNumberFormat="1" applyFont="1" applyProtection="1"/>
    <xf numFmtId="0" fontId="5" fillId="0" borderId="0" xfId="0" quotePrefix="1" applyFont="1" applyBorder="1" applyAlignment="1" applyProtection="1">
      <alignment horizontal="left"/>
    </xf>
    <xf numFmtId="9" fontId="3" fillId="0" borderId="0" xfId="3" applyFont="1" applyProtection="1"/>
    <xf numFmtId="0" fontId="0" fillId="0" borderId="0" xfId="0" quotePrefix="1" applyAlignment="1" applyProtection="1">
      <alignment horizontal="left"/>
    </xf>
    <xf numFmtId="0" fontId="16" fillId="0" borderId="0" xfId="0" applyFont="1" applyProtection="1"/>
    <xf numFmtId="49" fontId="0" fillId="0" borderId="0" xfId="0" quotePrefix="1" applyNumberFormat="1" applyAlignment="1" applyProtection="1">
      <alignment horizontal="left"/>
    </xf>
    <xf numFmtId="1" fontId="3" fillId="0" borderId="0" xfId="3" applyNumberFormat="1" applyFont="1" applyFill="1" applyBorder="1" applyAlignment="1" applyProtection="1">
      <alignment horizontal="center"/>
    </xf>
    <xf numFmtId="1" fontId="0" fillId="0" borderId="0" xfId="3" applyNumberFormat="1" applyFont="1" applyBorder="1" applyAlignment="1" applyProtection="1">
      <alignment horizontal="center"/>
    </xf>
    <xf numFmtId="49" fontId="5" fillId="0" borderId="0" xfId="0" quotePrefix="1" applyNumberFormat="1" applyFont="1" applyAlignment="1" applyProtection="1">
      <alignment horizontal="left"/>
    </xf>
    <xf numFmtId="49" fontId="0" fillId="0" borderId="0" xfId="0" applyNumberFormat="1" applyAlignment="1" applyProtection="1">
      <alignment horizontal="left"/>
    </xf>
    <xf numFmtId="49" fontId="5" fillId="0" borderId="0" xfId="0" quotePrefix="1" applyNumberFormat="1" applyFont="1" applyAlignment="1" applyProtection="1">
      <alignment horizontal="left" vertical="top"/>
    </xf>
    <xf numFmtId="0" fontId="2" fillId="0" borderId="0" xfId="0" applyFont="1" applyAlignment="1" applyProtection="1">
      <alignment vertical="top" wrapText="1"/>
    </xf>
    <xf numFmtId="40" fontId="3" fillId="0" borderId="0" xfId="0" applyNumberFormat="1" applyFont="1" applyProtection="1"/>
    <xf numFmtId="40" fontId="0" fillId="0" borderId="0" xfId="0" applyNumberFormat="1" applyProtection="1"/>
    <xf numFmtId="0" fontId="2" fillId="0" borderId="0" xfId="0" quotePrefix="1" applyFont="1" applyAlignment="1" applyProtection="1">
      <alignment horizontal="left"/>
    </xf>
    <xf numFmtId="8" fontId="3" fillId="0" borderId="0" xfId="0" applyNumberFormat="1" applyFont="1" applyFill="1" applyBorder="1" applyAlignment="1" applyProtection="1">
      <alignment horizontal="centerContinuous"/>
    </xf>
    <xf numFmtId="8" fontId="0" fillId="0" borderId="0" xfId="0" applyNumberFormat="1" applyFill="1" applyBorder="1" applyAlignment="1" applyProtection="1">
      <alignment horizontal="centerContinuous"/>
    </xf>
    <xf numFmtId="8" fontId="3" fillId="0" borderId="0" xfId="0" applyNumberFormat="1" applyFont="1" applyFill="1" applyAlignment="1" applyProtection="1">
      <alignment horizontal="centerContinuous"/>
    </xf>
    <xf numFmtId="8" fontId="0" fillId="0" borderId="0" xfId="0" applyNumberFormat="1" applyFill="1" applyAlignment="1" applyProtection="1">
      <alignment horizontal="centerContinuous"/>
    </xf>
    <xf numFmtId="8" fontId="3" fillId="0" borderId="0" xfId="0" applyNumberFormat="1" applyFont="1" applyAlignment="1" applyProtection="1">
      <alignment horizontal="centerContinuous"/>
    </xf>
    <xf numFmtId="8" fontId="0" fillId="0" borderId="0" xfId="0" applyNumberFormat="1" applyAlignment="1" applyProtection="1">
      <alignment horizontal="centerContinuous"/>
    </xf>
    <xf numFmtId="0" fontId="0" fillId="0" borderId="0" xfId="0" applyAlignment="1" applyProtection="1">
      <alignment horizontal="left"/>
    </xf>
    <xf numFmtId="9" fontId="0" fillId="0" borderId="0" xfId="3" applyFont="1" applyBorder="1" applyProtection="1"/>
    <xf numFmtId="0" fontId="0" fillId="0" borderId="0" xfId="0" applyBorder="1" applyProtection="1"/>
    <xf numFmtId="0" fontId="2" fillId="0" borderId="0" xfId="0" applyFont="1" applyFill="1" applyBorder="1" applyProtection="1"/>
    <xf numFmtId="0" fontId="0" fillId="0" borderId="0" xfId="0" applyFill="1" applyBorder="1" applyProtection="1"/>
    <xf numFmtId="0" fontId="0" fillId="0" borderId="0" xfId="0" applyFill="1" applyBorder="1" applyAlignment="1" applyProtection="1">
      <alignment horizontal="left"/>
    </xf>
    <xf numFmtId="0" fontId="0" fillId="0" borderId="0" xfId="0" applyFill="1" applyBorder="1" applyAlignment="1" applyProtection="1">
      <alignment wrapText="1"/>
    </xf>
    <xf numFmtId="0" fontId="0" fillId="0" borderId="3" xfId="0" applyBorder="1" applyProtection="1"/>
    <xf numFmtId="0" fontId="0" fillId="0" borderId="4" xfId="0" applyBorder="1" applyProtection="1"/>
    <xf numFmtId="0" fontId="3" fillId="0" borderId="3" xfId="0" applyFont="1" applyBorder="1" applyAlignment="1" applyProtection="1">
      <alignment wrapText="1"/>
    </xf>
    <xf numFmtId="0" fontId="3" fillId="0" borderId="0" xfId="0" applyFont="1" applyBorder="1" applyAlignment="1" applyProtection="1">
      <alignment wrapText="1"/>
    </xf>
    <xf numFmtId="0" fontId="3" fillId="0" borderId="4" xfId="0" applyFont="1" applyBorder="1" applyAlignment="1" applyProtection="1">
      <alignment wrapText="1"/>
    </xf>
    <xf numFmtId="0" fontId="0" fillId="0" borderId="5" xfId="0" applyBorder="1" applyProtection="1"/>
    <xf numFmtId="0" fontId="0" fillId="0" borderId="6" xfId="0" applyBorder="1" applyProtection="1"/>
    <xf numFmtId="0" fontId="10" fillId="0" borderId="5" xfId="0" applyFont="1" applyBorder="1" applyAlignment="1" applyProtection="1">
      <alignment horizontal="center"/>
    </xf>
    <xf numFmtId="0" fontId="10" fillId="0" borderId="6" xfId="0" applyFont="1" applyBorder="1" applyAlignment="1" applyProtection="1">
      <alignment horizontal="center"/>
    </xf>
    <xf numFmtId="0" fontId="4" fillId="0" borderId="6" xfId="0" applyFont="1" applyBorder="1" applyAlignment="1" applyProtection="1">
      <alignment horizontal="center"/>
    </xf>
    <xf numFmtId="0" fontId="4" fillId="0" borderId="6" xfId="0" applyFont="1" applyBorder="1" applyProtection="1"/>
    <xf numFmtId="0" fontId="4" fillId="0" borderId="8" xfId="0" applyFont="1" applyBorder="1" applyProtection="1"/>
    <xf numFmtId="0" fontId="3" fillId="0" borderId="7" xfId="0" applyFont="1" applyBorder="1" applyAlignment="1" applyProtection="1">
      <alignment wrapText="1"/>
    </xf>
    <xf numFmtId="0" fontId="0" fillId="0" borderId="1" xfId="0" applyBorder="1" applyAlignment="1" applyProtection="1">
      <alignment wrapText="1"/>
    </xf>
    <xf numFmtId="0" fontId="0" fillId="0" borderId="2" xfId="0" applyBorder="1" applyAlignment="1" applyProtection="1">
      <alignment wrapText="1"/>
    </xf>
    <xf numFmtId="0" fontId="3" fillId="0" borderId="3" xfId="0" applyFont="1" applyBorder="1" applyAlignment="1" applyProtection="1"/>
    <xf numFmtId="0" fontId="0" fillId="0" borderId="0" xfId="0" applyBorder="1" applyAlignment="1" applyProtection="1">
      <alignment wrapText="1"/>
    </xf>
    <xf numFmtId="0" fontId="0" fillId="0" borderId="4" xfId="0" applyBorder="1" applyAlignment="1" applyProtection="1">
      <alignment wrapText="1"/>
    </xf>
    <xf numFmtId="0" fontId="3" fillId="0" borderId="3" xfId="0" applyFont="1" applyBorder="1" applyProtection="1"/>
    <xf numFmtId="0" fontId="3" fillId="0" borderId="0" xfId="0" applyFont="1" applyBorder="1" applyAlignment="1" applyProtection="1"/>
    <xf numFmtId="0" fontId="3" fillId="0" borderId="0" xfId="0" applyFont="1" applyBorder="1" applyProtection="1"/>
    <xf numFmtId="0" fontId="2" fillId="0" borderId="0" xfId="0" applyFont="1" applyAlignment="1" applyProtection="1">
      <alignment horizontal="centerContinuous"/>
    </xf>
    <xf numFmtId="0" fontId="0" fillId="0" borderId="0" xfId="0" applyBorder="1" applyAlignment="1" applyProtection="1">
      <alignment horizontal="centerContinuous"/>
    </xf>
    <xf numFmtId="14" fontId="16" fillId="0" borderId="0" xfId="0" applyNumberFormat="1" applyFont="1" applyBorder="1" applyAlignment="1" applyProtection="1">
      <alignment horizontal="left"/>
    </xf>
    <xf numFmtId="0" fontId="0" fillId="0" borderId="30" xfId="0" applyBorder="1" applyProtection="1"/>
    <xf numFmtId="14" fontId="0" fillId="0" borderId="9" xfId="0" applyNumberFormat="1" applyBorder="1" applyAlignment="1" applyProtection="1">
      <alignment horizontal="center"/>
    </xf>
    <xf numFmtId="0" fontId="20" fillId="0" borderId="0" xfId="0" applyFont="1" applyProtection="1"/>
    <xf numFmtId="0" fontId="0" fillId="0" borderId="0" xfId="0" applyAlignment="1" applyProtection="1">
      <alignment horizontal="center"/>
    </xf>
    <xf numFmtId="0" fontId="0" fillId="0" borderId="0" xfId="0" applyBorder="1" applyAlignment="1" applyProtection="1">
      <alignment horizontal="left"/>
    </xf>
    <xf numFmtId="0" fontId="2" fillId="0" borderId="0" xfId="0" applyFont="1" applyBorder="1" applyProtection="1"/>
    <xf numFmtId="0" fontId="2" fillId="0" borderId="0" xfId="0" applyFont="1" applyBorder="1" applyAlignment="1" applyProtection="1">
      <alignment horizontal="right"/>
    </xf>
    <xf numFmtId="0" fontId="2" fillId="0" borderId="0" xfId="0" quotePrefix="1" applyFont="1" applyBorder="1" applyAlignment="1" applyProtection="1">
      <alignment horizontal="right"/>
    </xf>
    <xf numFmtId="0" fontId="0" fillId="0" borderId="0" xfId="0" quotePrefix="1" applyBorder="1" applyAlignment="1" applyProtection="1">
      <alignment horizontal="left"/>
    </xf>
    <xf numFmtId="0" fontId="5" fillId="0" borderId="0" xfId="0" quotePrefix="1" applyFont="1" applyAlignment="1" applyProtection="1">
      <alignment horizontal="left"/>
    </xf>
    <xf numFmtId="8" fontId="3" fillId="3" borderId="9" xfId="1" applyNumberFormat="1" applyFont="1" applyFill="1" applyBorder="1" applyAlignment="1" applyProtection="1">
      <alignment horizontal="centerContinuous"/>
    </xf>
    <xf numFmtId="168" fontId="3" fillId="3" borderId="9" xfId="3" applyNumberFormat="1" applyFont="1" applyFill="1" applyBorder="1" applyAlignment="1" applyProtection="1">
      <alignment horizontal="centerContinuous"/>
    </xf>
    <xf numFmtId="0" fontId="2" fillId="0" borderId="7" xfId="0" applyFont="1" applyBorder="1" applyProtection="1"/>
    <xf numFmtId="0" fontId="0" fillId="0" borderId="1" xfId="0" applyBorder="1" applyProtection="1"/>
    <xf numFmtId="0" fontId="0" fillId="0" borderId="2" xfId="0" applyBorder="1" applyProtection="1"/>
    <xf numFmtId="0" fontId="19" fillId="0" borderId="0" xfId="0" applyFont="1" applyBorder="1" applyProtection="1"/>
    <xf numFmtId="168" fontId="0" fillId="0" borderId="21" xfId="3" applyNumberFormat="1" applyFont="1" applyBorder="1" applyProtection="1"/>
    <xf numFmtId="166" fontId="0" fillId="0" borderId="4" xfId="0" applyNumberFormat="1" applyBorder="1" applyProtection="1"/>
    <xf numFmtId="0" fontId="5" fillId="0" borderId="0" xfId="0" applyFont="1" applyBorder="1" applyProtection="1"/>
    <xf numFmtId="166" fontId="2" fillId="0" borderId="4" xfId="0" applyNumberFormat="1" applyFont="1" applyBorder="1" applyProtection="1"/>
    <xf numFmtId="0" fontId="2" fillId="0" borderId="6" xfId="0" applyFont="1" applyBorder="1" applyProtection="1"/>
    <xf numFmtId="168" fontId="3" fillId="2" borderId="9" xfId="0" applyNumberFormat="1" applyFont="1" applyFill="1" applyBorder="1" applyProtection="1"/>
    <xf numFmtId="0" fontId="5" fillId="0" borderId="20" xfId="0" applyFont="1" applyBorder="1" applyProtection="1"/>
    <xf numFmtId="168" fontId="3" fillId="0" borderId="0" xfId="0" applyNumberFormat="1" applyFont="1" applyFill="1" applyBorder="1" applyProtection="1"/>
    <xf numFmtId="8" fontId="3" fillId="2" borderId="9" xfId="2" applyNumberFormat="1" applyFont="1" applyFill="1" applyBorder="1" applyAlignment="1" applyProtection="1">
      <alignment horizontal="centerContinuous"/>
    </xf>
    <xf numFmtId="168" fontId="3" fillId="2" borderId="9" xfId="3" applyNumberFormat="1" applyFont="1" applyFill="1" applyBorder="1" applyAlignment="1" applyProtection="1">
      <alignment horizontal="centerContinuous"/>
    </xf>
    <xf numFmtId="0" fontId="0" fillId="0" borderId="24" xfId="0" applyBorder="1" applyProtection="1"/>
    <xf numFmtId="0" fontId="0" fillId="0" borderId="1" xfId="0" quotePrefix="1" applyBorder="1" applyAlignment="1" applyProtection="1">
      <alignment horizontal="left"/>
    </xf>
    <xf numFmtId="0" fontId="0" fillId="0" borderId="25" xfId="0" applyBorder="1" applyProtection="1"/>
    <xf numFmtId="0" fontId="0" fillId="0" borderId="12" xfId="0" applyBorder="1" applyProtection="1"/>
    <xf numFmtId="0" fontId="0" fillId="0" borderId="13" xfId="0" applyBorder="1" applyProtection="1"/>
    <xf numFmtId="0" fontId="0" fillId="0" borderId="14" xfId="0" applyBorder="1" applyProtection="1"/>
    <xf numFmtId="8" fontId="3" fillId="2" borderId="18" xfId="2" applyNumberFormat="1" applyFont="1" applyFill="1" applyBorder="1" applyAlignment="1" applyProtection="1">
      <alignment horizontal="centerContinuous"/>
    </xf>
    <xf numFmtId="168" fontId="2" fillId="2" borderId="16" xfId="3" applyNumberFormat="1" applyFont="1" applyFill="1" applyBorder="1" applyProtection="1"/>
    <xf numFmtId="0" fontId="2" fillId="2" borderId="7" xfId="0" applyFont="1" applyFill="1" applyBorder="1" applyAlignment="1" applyProtection="1">
      <alignment horizontal="centerContinuous"/>
    </xf>
    <xf numFmtId="0" fontId="2" fillId="2" borderId="1" xfId="0" applyFont="1" applyFill="1" applyBorder="1" applyAlignment="1" applyProtection="1">
      <alignment horizontal="centerContinuous"/>
    </xf>
    <xf numFmtId="0" fontId="2" fillId="2" borderId="2" xfId="0" applyFont="1" applyFill="1" applyBorder="1" applyAlignment="1" applyProtection="1">
      <alignment horizontal="centerContinuous"/>
    </xf>
    <xf numFmtId="0" fontId="2" fillId="2" borderId="5" xfId="0" applyFont="1" applyFill="1" applyBorder="1" applyAlignment="1" applyProtection="1">
      <alignment horizontal="centerContinuous"/>
    </xf>
    <xf numFmtId="0" fontId="2" fillId="2" borderId="6" xfId="0" applyFont="1" applyFill="1" applyBorder="1" applyAlignment="1" applyProtection="1">
      <alignment horizontal="centerContinuous"/>
    </xf>
    <xf numFmtId="0" fontId="2" fillId="2" borderId="8" xfId="0" applyFont="1" applyFill="1" applyBorder="1" applyAlignment="1" applyProtection="1">
      <alignment horizontal="centerContinuous"/>
    </xf>
    <xf numFmtId="44" fontId="3" fillId="2" borderId="9" xfId="2" applyFont="1" applyFill="1" applyBorder="1" applyAlignment="1" applyProtection="1">
      <alignment horizontal="centerContinuous"/>
    </xf>
    <xf numFmtId="165" fontId="0" fillId="0" borderId="0" xfId="1" applyNumberFormat="1" applyFont="1" applyFill="1" applyBorder="1" applyAlignment="1" applyProtection="1">
      <alignment horizontal="centerContinuous"/>
    </xf>
    <xf numFmtId="165" fontId="3" fillId="0" borderId="0" xfId="1" applyNumberFormat="1" applyFont="1" applyFill="1" applyBorder="1" applyAlignment="1" applyProtection="1">
      <alignment horizontal="centerContinuous"/>
    </xf>
    <xf numFmtId="0" fontId="0" fillId="0" borderId="15" xfId="0" applyBorder="1" applyProtection="1"/>
    <xf numFmtId="0" fontId="0" fillId="0" borderId="10" xfId="0" applyBorder="1" applyProtection="1"/>
    <xf numFmtId="0" fontId="0" fillId="0" borderId="11" xfId="0" applyBorder="1" applyProtection="1"/>
    <xf numFmtId="8" fontId="3" fillId="2" borderId="19" xfId="2" applyNumberFormat="1" applyFont="1" applyFill="1" applyBorder="1" applyAlignment="1" applyProtection="1">
      <alignment horizontal="centerContinuous"/>
    </xf>
    <xf numFmtId="0" fontId="18" fillId="0" borderId="0" xfId="0" quotePrefix="1" applyFont="1" applyBorder="1" applyAlignment="1" applyProtection="1">
      <alignment horizontal="left"/>
    </xf>
    <xf numFmtId="0" fontId="2" fillId="0" borderId="13" xfId="0" applyFont="1" applyBorder="1" applyProtection="1"/>
    <xf numFmtId="168" fontId="3" fillId="2" borderId="19" xfId="3" applyNumberFormat="1" applyFont="1" applyFill="1" applyBorder="1" applyAlignment="1" applyProtection="1">
      <alignment horizontal="centerContinuous"/>
    </xf>
    <xf numFmtId="44" fontId="3" fillId="2" borderId="16" xfId="2" applyFont="1" applyFill="1" applyBorder="1" applyAlignment="1" applyProtection="1">
      <alignment horizontal="centerContinuous"/>
    </xf>
    <xf numFmtId="0" fontId="0" fillId="0" borderId="0" xfId="0" applyBorder="1" applyAlignment="1" applyProtection="1">
      <alignment vertical="top"/>
    </xf>
    <xf numFmtId="0" fontId="0" fillId="0" borderId="0" xfId="0" quotePrefix="1" applyBorder="1" applyAlignment="1" applyProtection="1">
      <alignment horizontal="left" vertical="top"/>
    </xf>
    <xf numFmtId="0" fontId="2" fillId="0" borderId="0" xfId="0" quotePrefix="1" applyFont="1" applyFill="1" applyAlignment="1" applyProtection="1">
      <alignment horizontal="left"/>
    </xf>
    <xf numFmtId="0" fontId="2" fillId="0" borderId="0" xfId="0" applyFont="1" applyFill="1" applyBorder="1" applyAlignment="1" applyProtection="1">
      <alignment horizontal="centerContinuous"/>
    </xf>
    <xf numFmtId="0" fontId="2" fillId="0" borderId="0" xfId="0" applyFont="1" applyFill="1" applyBorder="1" applyAlignment="1" applyProtection="1">
      <alignment horizontal="center"/>
    </xf>
    <xf numFmtId="14" fontId="2" fillId="0" borderId="6" xfId="0" applyNumberFormat="1" applyFont="1" applyFill="1" applyBorder="1" applyAlignment="1" applyProtection="1">
      <alignment horizontal="center"/>
    </xf>
    <xf numFmtId="0" fontId="14" fillId="0" borderId="0" xfId="0" quotePrefix="1" applyFont="1" applyFill="1" applyAlignment="1" applyProtection="1">
      <alignment horizontal="left"/>
    </xf>
    <xf numFmtId="0" fontId="0" fillId="0" borderId="0" xfId="0" applyFill="1" applyProtection="1"/>
    <xf numFmtId="0" fontId="2" fillId="0" borderId="0" xfId="0" applyFont="1" applyFill="1" applyProtection="1"/>
    <xf numFmtId="0" fontId="16" fillId="0" borderId="0" xfId="0" quotePrefix="1" applyFont="1" applyFill="1" applyAlignment="1" applyProtection="1">
      <alignment horizontal="left"/>
    </xf>
    <xf numFmtId="0" fontId="8" fillId="0" borderId="22" xfId="0" applyFont="1" applyBorder="1" applyAlignment="1" applyProtection="1">
      <alignment horizontal="center"/>
    </xf>
    <xf numFmtId="0" fontId="8" fillId="0" borderId="9" xfId="0" applyFont="1" applyBorder="1" applyAlignment="1" applyProtection="1">
      <alignment horizontal="center"/>
    </xf>
    <xf numFmtId="14" fontId="10" fillId="0" borderId="20" xfId="0" applyNumberFormat="1" applyFont="1" applyBorder="1" applyAlignment="1" applyProtection="1">
      <alignment horizontal="center" vertical="top" wrapText="1"/>
    </xf>
    <xf numFmtId="0" fontId="7" fillId="0" borderId="0" xfId="0" applyFont="1" applyFill="1" applyProtection="1"/>
    <xf numFmtId="165" fontId="7" fillId="5" borderId="9" xfId="1" applyNumberFormat="1" applyFont="1" applyFill="1" applyBorder="1" applyProtection="1"/>
    <xf numFmtId="0" fontId="7" fillId="0" borderId="0" xfId="0" applyFont="1" applyFill="1" applyAlignment="1" applyProtection="1">
      <alignment horizontal="center"/>
    </xf>
    <xf numFmtId="0" fontId="4" fillId="0" borderId="0" xfId="0" applyFont="1" applyFill="1" applyAlignment="1" applyProtection="1">
      <alignment horizontal="center"/>
    </xf>
    <xf numFmtId="40" fontId="5" fillId="2" borderId="9" xfId="1" applyNumberFormat="1" applyFont="1" applyFill="1" applyBorder="1" applyProtection="1"/>
    <xf numFmtId="0" fontId="8" fillId="0" borderId="0" xfId="0" applyFont="1" applyFill="1" applyProtection="1"/>
    <xf numFmtId="0" fontId="8" fillId="0" borderId="0" xfId="0" applyFont="1" applyFill="1" applyAlignment="1" applyProtection="1">
      <alignment horizontal="center"/>
    </xf>
    <xf numFmtId="40" fontId="2" fillId="2" borderId="9" xfId="1" applyNumberFormat="1" applyFont="1" applyFill="1" applyBorder="1" applyProtection="1"/>
    <xf numFmtId="40" fontId="2" fillId="0" borderId="0" xfId="1" applyNumberFormat="1" applyFont="1" applyFill="1" applyBorder="1" applyProtection="1"/>
    <xf numFmtId="0" fontId="7" fillId="0" borderId="0" xfId="0" applyFont="1" applyFill="1" applyBorder="1" applyProtection="1"/>
    <xf numFmtId="40" fontId="5" fillId="0" borderId="0" xfId="1" applyNumberFormat="1" applyFont="1" applyBorder="1" applyProtection="1"/>
    <xf numFmtId="40" fontId="5" fillId="0" borderId="6" xfId="1" applyNumberFormat="1" applyFont="1" applyFill="1" applyBorder="1" applyProtection="1"/>
    <xf numFmtId="40" fontId="2" fillId="0" borderId="21" xfId="1" applyNumberFormat="1" applyFont="1" applyFill="1" applyBorder="1" applyProtection="1"/>
    <xf numFmtId="40" fontId="5" fillId="0" borderId="21" xfId="1" applyNumberFormat="1" applyFont="1" applyFill="1" applyBorder="1" applyProtection="1"/>
    <xf numFmtId="40" fontId="5" fillId="2" borderId="20" xfId="1" applyNumberFormat="1" applyFont="1" applyFill="1" applyBorder="1" applyProtection="1"/>
    <xf numFmtId="0" fontId="2" fillId="0" borderId="0" xfId="0" quotePrefix="1" applyFont="1" applyFill="1" applyBorder="1" applyAlignment="1" applyProtection="1">
      <alignment horizontal="left"/>
    </xf>
    <xf numFmtId="40" fontId="2" fillId="2" borderId="17" xfId="1" applyNumberFormat="1" applyFont="1" applyFill="1" applyBorder="1" applyProtection="1"/>
    <xf numFmtId="40" fontId="5" fillId="2" borderId="17" xfId="1" applyNumberFormat="1" applyFont="1" applyFill="1" applyBorder="1" applyProtection="1"/>
    <xf numFmtId="40" fontId="2" fillId="2" borderId="20" xfId="1" applyNumberFormat="1" applyFont="1" applyFill="1" applyBorder="1" applyProtection="1"/>
    <xf numFmtId="40" fontId="21" fillId="7" borderId="9" xfId="1" applyNumberFormat="1" applyFont="1" applyFill="1" applyBorder="1" applyProtection="1"/>
    <xf numFmtId="40" fontId="5" fillId="7" borderId="9" xfId="1" applyNumberFormat="1" applyFont="1" applyFill="1" applyBorder="1" applyProtection="1"/>
    <xf numFmtId="40" fontId="2" fillId="7" borderId="9" xfId="1" applyNumberFormat="1" applyFont="1" applyFill="1" applyBorder="1" applyProtection="1"/>
    <xf numFmtId="0" fontId="6" fillId="0" borderId="0" xfId="0" applyFont="1" applyFill="1" applyBorder="1" applyProtection="1"/>
    <xf numFmtId="0" fontId="9" fillId="0" borderId="0" xfId="0" applyFont="1" applyFill="1" applyBorder="1" applyProtection="1"/>
    <xf numFmtId="40" fontId="6" fillId="0" borderId="21" xfId="1" applyNumberFormat="1" applyFont="1" applyFill="1" applyBorder="1" applyProtection="1"/>
    <xf numFmtId="0" fontId="8" fillId="0" borderId="0" xfId="0" applyFont="1" applyFill="1" applyBorder="1" applyProtection="1"/>
    <xf numFmtId="165" fontId="2" fillId="0" borderId="0" xfId="1" applyNumberFormat="1" applyFont="1" applyFill="1" applyBorder="1" applyProtection="1"/>
    <xf numFmtId="165" fontId="16" fillId="0" borderId="0" xfId="1" applyNumberFormat="1" applyFont="1" applyBorder="1" applyProtection="1"/>
    <xf numFmtId="165" fontId="5" fillId="0" borderId="0" xfId="1" applyNumberFormat="1" applyFont="1" applyFill="1" applyBorder="1" applyProtection="1"/>
    <xf numFmtId="0" fontId="13" fillId="0" borderId="0" xfId="0" applyFont="1" applyFill="1" applyBorder="1" applyAlignment="1" applyProtection="1">
      <alignment horizontal="center"/>
    </xf>
    <xf numFmtId="0" fontId="2" fillId="0" borderId="0" xfId="0" applyFont="1" applyBorder="1" applyAlignment="1" applyProtection="1"/>
    <xf numFmtId="0" fontId="3" fillId="0" borderId="0" xfId="0" applyFont="1" applyFill="1" applyBorder="1" applyProtection="1"/>
    <xf numFmtId="0" fontId="3" fillId="0" borderId="0" xfId="0" applyFont="1" applyFill="1" applyProtection="1"/>
    <xf numFmtId="168" fontId="3" fillId="11" borderId="9" xfId="3" applyNumberFormat="1" applyFont="1" applyFill="1" applyBorder="1" applyProtection="1"/>
    <xf numFmtId="10" fontId="3" fillId="0" borderId="0" xfId="3" applyNumberFormat="1" applyFont="1" applyBorder="1" applyProtection="1"/>
    <xf numFmtId="0" fontId="12" fillId="0" borderId="0" xfId="0" applyFont="1" applyProtection="1"/>
    <xf numFmtId="165" fontId="10" fillId="11" borderId="9" xfId="0" applyNumberFormat="1" applyFont="1" applyFill="1" applyBorder="1" applyAlignment="1" applyProtection="1">
      <alignment horizontal="center"/>
    </xf>
    <xf numFmtId="0" fontId="12" fillId="0" borderId="0" xfId="0" applyFont="1" applyFill="1" applyProtection="1"/>
    <xf numFmtId="8" fontId="3" fillId="2" borderId="17" xfId="2" applyNumberFormat="1" applyFont="1" applyFill="1" applyBorder="1" applyProtection="1"/>
    <xf numFmtId="0" fontId="3" fillId="0" borderId="0" xfId="0" applyFont="1" applyBorder="1" applyAlignment="1" applyProtection="1">
      <alignment horizontal="centerContinuous"/>
    </xf>
    <xf numFmtId="0" fontId="12" fillId="0" borderId="0" xfId="0" applyFont="1" applyBorder="1" applyAlignment="1" applyProtection="1">
      <alignment horizontal="centerContinuous"/>
    </xf>
    <xf numFmtId="2" fontId="8" fillId="0" borderId="0" xfId="0" applyNumberFormat="1" applyFont="1" applyBorder="1" applyProtection="1"/>
    <xf numFmtId="40" fontId="5" fillId="4" borderId="20" xfId="1" applyNumberFormat="1" applyFont="1" applyFill="1" applyBorder="1" applyProtection="1"/>
    <xf numFmtId="40" fontId="16" fillId="0" borderId="0" xfId="1" applyNumberFormat="1" applyFont="1" applyBorder="1" applyProtection="1"/>
    <xf numFmtId="40" fontId="5" fillId="0" borderId="0" xfId="1" applyNumberFormat="1" applyFont="1" applyFill="1" applyBorder="1" applyProtection="1"/>
    <xf numFmtId="167" fontId="3" fillId="11" borderId="9" xfId="3" applyNumberFormat="1" applyFont="1" applyFill="1" applyBorder="1" applyProtection="1"/>
    <xf numFmtId="44" fontId="3" fillId="2" borderId="17" xfId="2" applyFont="1" applyFill="1" applyBorder="1" applyProtection="1"/>
    <xf numFmtId="44" fontId="8" fillId="6" borderId="0" xfId="2" applyFont="1" applyFill="1" applyBorder="1" applyProtection="1"/>
    <xf numFmtId="0" fontId="3" fillId="0" borderId="0" xfId="0" quotePrefix="1" applyFont="1" applyFill="1" applyAlignment="1" applyProtection="1">
      <alignment horizontal="left"/>
    </xf>
    <xf numFmtId="0" fontId="1" fillId="0" borderId="0" xfId="0" applyFont="1" applyProtection="1"/>
    <xf numFmtId="40" fontId="5" fillId="4" borderId="9" xfId="1" applyNumberFormat="1" applyFont="1" applyFill="1" applyBorder="1" applyProtection="1"/>
    <xf numFmtId="0" fontId="0" fillId="0" borderId="0" xfId="0" applyBorder="1" applyAlignment="1" applyProtection="1">
      <alignment vertical="center" wrapText="1"/>
    </xf>
    <xf numFmtId="0" fontId="2" fillId="0" borderId="1" xfId="0" applyFont="1" applyBorder="1" applyProtection="1"/>
    <xf numFmtId="0" fontId="2" fillId="0" borderId="0" xfId="0" applyFont="1" applyAlignment="1" applyProtection="1">
      <alignment vertical="top"/>
    </xf>
    <xf numFmtId="0" fontId="2" fillId="0" borderId="0" xfId="0" applyFont="1" applyAlignment="1" applyProtection="1"/>
    <xf numFmtId="169" fontId="0" fillId="0" borderId="0" xfId="1" applyNumberFormat="1" applyFont="1" applyProtection="1"/>
    <xf numFmtId="0" fontId="7" fillId="0" borderId="0" xfId="0" quotePrefix="1" applyFont="1" applyAlignment="1" applyProtection="1">
      <alignment horizontal="left"/>
    </xf>
    <xf numFmtId="43" fontId="0" fillId="0" borderId="0" xfId="1" applyFont="1" applyProtection="1"/>
    <xf numFmtId="0" fontId="5" fillId="0" borderId="0" xfId="0" quotePrefix="1" applyFont="1" applyProtection="1"/>
    <xf numFmtId="40" fontId="3" fillId="2" borderId="9" xfId="1" applyNumberFormat="1" applyFont="1" applyFill="1" applyBorder="1" applyAlignment="1" applyProtection="1">
      <alignment horizontal="centerContinuous"/>
    </xf>
    <xf numFmtId="9" fontId="0" fillId="0" borderId="0" xfId="3" applyFont="1" applyProtection="1"/>
    <xf numFmtId="168" fontId="3" fillId="2" borderId="9" xfId="3" applyNumberFormat="1" applyFont="1" applyFill="1" applyBorder="1" applyAlignment="1" applyProtection="1">
      <alignment horizontal="center"/>
    </xf>
    <xf numFmtId="0" fontId="5" fillId="0" borderId="0" xfId="0" applyFont="1" applyAlignment="1" applyProtection="1">
      <alignment horizontal="left"/>
    </xf>
    <xf numFmtId="168" fontId="3" fillId="0" borderId="0" xfId="3" applyNumberFormat="1" applyFont="1" applyFill="1" applyBorder="1" applyAlignment="1" applyProtection="1">
      <alignment horizontal="centerContinuous"/>
    </xf>
    <xf numFmtId="166" fontId="3" fillId="0" borderId="0" xfId="3" applyNumberFormat="1" applyFont="1" applyFill="1" applyBorder="1" applyAlignment="1" applyProtection="1">
      <alignment horizontal="centerContinuous"/>
    </xf>
    <xf numFmtId="0" fontId="15" fillId="0" borderId="3" xfId="0" applyFont="1" applyBorder="1" applyAlignment="1" applyProtection="1">
      <alignment horizontal="left" wrapText="1"/>
    </xf>
    <xf numFmtId="0" fontId="15" fillId="0" borderId="0" xfId="0" applyFont="1" applyBorder="1" applyAlignment="1" applyProtection="1">
      <alignment horizontal="left" wrapText="1"/>
    </xf>
    <xf numFmtId="0" fontId="15" fillId="0" borderId="4" xfId="0" applyFont="1" applyBorder="1" applyAlignment="1" applyProtection="1">
      <alignment horizontal="left" wrapText="1"/>
    </xf>
    <xf numFmtId="0" fontId="2" fillId="0" borderId="29" xfId="0" applyFont="1" applyBorder="1" applyAlignment="1" applyProtection="1">
      <alignment horizontal="left" vertical="top" wrapText="1"/>
    </xf>
    <xf numFmtId="0" fontId="2" fillId="0" borderId="27" xfId="0" applyFont="1" applyBorder="1" applyAlignment="1" applyProtection="1">
      <alignment horizontal="left" vertical="top" wrapText="1"/>
    </xf>
    <xf numFmtId="0" fontId="2" fillId="0" borderId="28" xfId="0" applyFont="1" applyBorder="1" applyAlignment="1" applyProtection="1">
      <alignment horizontal="left" vertical="top" wrapText="1"/>
    </xf>
    <xf numFmtId="0" fontId="0" fillId="0" borderId="27" xfId="0" applyBorder="1" applyAlignment="1" applyProtection="1">
      <alignment horizontal="left" vertical="top"/>
    </xf>
    <xf numFmtId="0" fontId="12" fillId="0" borderId="3" xfId="0" applyFont="1" applyBorder="1" applyAlignment="1" applyProtection="1">
      <alignment horizontal="centerContinuous"/>
    </xf>
    <xf numFmtId="0" fontId="7" fillId="0" borderId="0" xfId="0" applyFont="1" applyBorder="1" applyAlignment="1" applyProtection="1">
      <alignment horizontal="centerContinuous"/>
    </xf>
    <xf numFmtId="0" fontId="7" fillId="0" borderId="0" xfId="0" applyFont="1" applyBorder="1" applyProtection="1"/>
    <xf numFmtId="0" fontId="7" fillId="0" borderId="4" xfId="0" applyFont="1" applyBorder="1" applyProtection="1"/>
    <xf numFmtId="0" fontId="3" fillId="0" borderId="4" xfId="0" applyFont="1" applyBorder="1" applyProtection="1"/>
    <xf numFmtId="0" fontId="2" fillId="0" borderId="3" xfId="0" applyFont="1" applyBorder="1" applyProtection="1"/>
    <xf numFmtId="0" fontId="0" fillId="10" borderId="9" xfId="0" applyFill="1" applyBorder="1" applyAlignment="1" applyProtection="1">
      <alignment horizontal="center"/>
      <protection locked="0"/>
    </xf>
    <xf numFmtId="0" fontId="0" fillId="10" borderId="9" xfId="0" applyFill="1" applyBorder="1" applyAlignment="1" applyProtection="1">
      <alignment horizontal="centerContinuous"/>
      <protection locked="0"/>
    </xf>
    <xf numFmtId="0" fontId="0" fillId="10" borderId="17" xfId="0" applyFill="1" applyBorder="1" applyProtection="1">
      <protection locked="0"/>
    </xf>
    <xf numFmtId="0" fontId="0" fillId="0" borderId="0" xfId="0" applyAlignment="1" applyProtection="1">
      <alignment wrapText="1"/>
    </xf>
    <xf numFmtId="0" fontId="2" fillId="0" borderId="0" xfId="0" applyFont="1" applyAlignment="1" applyProtection="1">
      <alignment wrapText="1"/>
    </xf>
    <xf numFmtId="0" fontId="2" fillId="0" borderId="0" xfId="0" applyFont="1" applyProtection="1"/>
    <xf numFmtId="40" fontId="23" fillId="0" borderId="0" xfId="0" applyNumberFormat="1" applyFont="1" applyProtection="1"/>
    <xf numFmtId="0" fontId="23" fillId="0" borderId="0" xfId="0" applyFont="1" applyAlignment="1" applyProtection="1"/>
    <xf numFmtId="0" fontId="0" fillId="0" borderId="0" xfId="0" applyProtection="1">
      <protection locked="0"/>
    </xf>
    <xf numFmtId="0" fontId="8" fillId="9" borderId="17" xfId="0" applyFont="1" applyFill="1" applyBorder="1" applyAlignment="1" applyProtection="1">
      <alignment horizontal="center" wrapText="1"/>
    </xf>
    <xf numFmtId="40" fontId="5" fillId="9" borderId="9" xfId="1" applyNumberFormat="1" applyFont="1" applyFill="1" applyBorder="1" applyProtection="1"/>
    <xf numFmtId="14" fontId="10" fillId="9" borderId="20" xfId="0" applyNumberFormat="1" applyFont="1" applyFill="1" applyBorder="1" applyAlignment="1" applyProtection="1">
      <alignment horizontal="center" vertical="top" wrapText="1"/>
    </xf>
    <xf numFmtId="0" fontId="0" fillId="0" borderId="0" xfId="0" applyAlignment="1" applyProtection="1">
      <alignment wrapText="1"/>
      <protection locked="0"/>
    </xf>
    <xf numFmtId="0" fontId="5" fillId="0" borderId="0" xfId="0" applyFont="1" applyProtection="1">
      <protection locked="0"/>
    </xf>
    <xf numFmtId="0" fontId="2" fillId="0" borderId="0" xfId="0" applyFont="1" applyProtection="1">
      <protection locked="0"/>
    </xf>
    <xf numFmtId="0" fontId="3" fillId="0" borderId="0" xfId="0" applyFont="1" applyProtection="1">
      <protection locked="0"/>
    </xf>
    <xf numFmtId="0" fontId="8" fillId="0" borderId="0" xfId="0" applyFont="1" applyBorder="1" applyProtection="1">
      <protection locked="0"/>
    </xf>
    <xf numFmtId="0" fontId="0" fillId="0" borderId="0" xfId="0" applyAlignment="1" applyProtection="1">
      <alignment horizontal="left" vertical="top"/>
      <protection locked="0"/>
    </xf>
    <xf numFmtId="0" fontId="7" fillId="0" borderId="0" xfId="0" applyFont="1" applyProtection="1">
      <protection locked="0"/>
    </xf>
    <xf numFmtId="0" fontId="1" fillId="0" borderId="0" xfId="0" applyFont="1" applyProtection="1">
      <protection locked="0"/>
    </xf>
    <xf numFmtId="40" fontId="1" fillId="10" borderId="9" xfId="1" applyNumberFormat="1" applyFont="1" applyFill="1" applyBorder="1" applyProtection="1">
      <protection locked="0"/>
    </xf>
    <xf numFmtId="0" fontId="0" fillId="0" borderId="0" xfId="0" applyAlignment="1">
      <alignment wrapText="1"/>
    </xf>
    <xf numFmtId="0" fontId="25" fillId="0" borderId="0" xfId="0" applyFont="1" applyAlignment="1">
      <alignment horizontal="center" vertical="top"/>
    </xf>
    <xf numFmtId="0" fontId="1" fillId="0" borderId="0" xfId="0" applyFont="1" applyAlignment="1">
      <alignment wrapText="1"/>
    </xf>
    <xf numFmtId="0" fontId="1" fillId="0" borderId="0" xfId="0" applyFont="1" applyAlignment="1">
      <alignment horizontal="center" vertical="top"/>
    </xf>
    <xf numFmtId="0" fontId="19" fillId="0" borderId="0" xfId="0" applyFont="1"/>
    <xf numFmtId="0" fontId="26" fillId="0" borderId="0" xfId="0" applyFont="1"/>
    <xf numFmtId="0" fontId="11" fillId="0" borderId="0" xfId="0" applyFont="1" applyAlignment="1"/>
    <xf numFmtId="0" fontId="26" fillId="0" borderId="0" xfId="0" applyFont="1" applyBorder="1" applyAlignment="1"/>
    <xf numFmtId="0" fontId="11" fillId="0" borderId="9" xfId="0" applyFont="1" applyBorder="1" applyAlignment="1">
      <alignment horizontal="center" vertical="center" wrapText="1"/>
    </xf>
    <xf numFmtId="0" fontId="11" fillId="0" borderId="0" xfId="0" applyFont="1"/>
    <xf numFmtId="0" fontId="11" fillId="0" borderId="0" xfId="0" applyFont="1" applyAlignment="1">
      <alignment horizontal="right"/>
    </xf>
    <xf numFmtId="0" fontId="11" fillId="0" borderId="9" xfId="0" applyFont="1" applyBorder="1" applyAlignment="1">
      <alignment horizontal="center" vertical="center"/>
    </xf>
    <xf numFmtId="0" fontId="32" fillId="0" borderId="0" xfId="0" applyFont="1" applyAlignment="1">
      <alignment wrapText="1"/>
    </xf>
    <xf numFmtId="0" fontId="2" fillId="12" borderId="0" xfId="0" applyFont="1" applyFill="1" applyProtection="1"/>
    <xf numFmtId="0" fontId="3" fillId="10" borderId="5" xfId="0" applyFont="1" applyFill="1" applyBorder="1" applyAlignment="1" applyProtection="1">
      <alignment horizontal="centerContinuous"/>
    </xf>
    <xf numFmtId="0" fontId="3" fillId="10" borderId="6" xfId="0" applyFont="1" applyFill="1" applyBorder="1" applyAlignment="1" applyProtection="1">
      <alignment horizontal="centerContinuous"/>
    </xf>
    <xf numFmtId="0" fontId="0" fillId="10" borderId="6" xfId="0" applyFill="1" applyBorder="1" applyAlignment="1" applyProtection="1">
      <alignment horizontal="centerContinuous"/>
    </xf>
    <xf numFmtId="0" fontId="3" fillId="10" borderId="8" xfId="0" applyFont="1" applyFill="1" applyBorder="1" applyAlignment="1" applyProtection="1">
      <alignment horizontal="centerContinuous"/>
    </xf>
    <xf numFmtId="170" fontId="0" fillId="11" borderId="5" xfId="0" applyNumberFormat="1" applyFill="1" applyBorder="1" applyAlignment="1" applyProtection="1">
      <alignment horizontal="center"/>
    </xf>
    <xf numFmtId="170" fontId="0" fillId="11" borderId="6" xfId="0" applyNumberFormat="1" applyFill="1" applyBorder="1" applyAlignment="1" applyProtection="1">
      <alignment horizontal="center"/>
    </xf>
    <xf numFmtId="0" fontId="2" fillId="0" borderId="5" xfId="0" applyFont="1" applyBorder="1" applyProtection="1">
      <protection locked="0"/>
    </xf>
    <xf numFmtId="0" fontId="2" fillId="0" borderId="6" xfId="0" applyFont="1" applyBorder="1" applyProtection="1">
      <protection locked="0"/>
    </xf>
    <xf numFmtId="0" fontId="3" fillId="0" borderId="6" xfId="0" applyFont="1" applyBorder="1" applyProtection="1">
      <protection locked="0"/>
    </xf>
    <xf numFmtId="0" fontId="3" fillId="0" borderId="8" xfId="0" applyFont="1" applyBorder="1" applyProtection="1">
      <protection locked="0"/>
    </xf>
    <xf numFmtId="0" fontId="2" fillId="0" borderId="15" xfId="0" applyFont="1" applyBorder="1" applyAlignment="1" applyProtection="1">
      <alignment horizontal="left" wrapText="1"/>
    </xf>
    <xf numFmtId="0" fontId="2" fillId="0" borderId="10" xfId="0" applyFont="1" applyBorder="1" applyAlignment="1" applyProtection="1">
      <alignment horizontal="left" wrapText="1"/>
    </xf>
    <xf numFmtId="0" fontId="2" fillId="0" borderId="11" xfId="0" applyFont="1" applyBorder="1" applyAlignment="1" applyProtection="1">
      <alignment horizontal="left" wrapText="1"/>
    </xf>
    <xf numFmtId="0" fontId="2" fillId="0" borderId="12" xfId="0" applyFont="1" applyBorder="1" applyAlignment="1" applyProtection="1">
      <alignment horizontal="left" wrapText="1"/>
    </xf>
    <xf numFmtId="0" fontId="2" fillId="0" borderId="0" xfId="0" applyFont="1" applyBorder="1" applyAlignment="1" applyProtection="1">
      <alignment horizontal="left" wrapText="1"/>
    </xf>
    <xf numFmtId="0" fontId="2" fillId="0" borderId="13" xfId="0" applyFont="1" applyBorder="1" applyAlignment="1" applyProtection="1">
      <alignment horizontal="left" wrapText="1"/>
    </xf>
    <xf numFmtId="0" fontId="3" fillId="10" borderId="1" xfId="0" applyFont="1" applyFill="1" applyBorder="1" applyAlignment="1" applyProtection="1">
      <alignment horizontal="center"/>
    </xf>
    <xf numFmtId="0" fontId="3" fillId="10" borderId="25" xfId="0" applyFont="1" applyFill="1" applyBorder="1" applyAlignment="1" applyProtection="1">
      <alignment horizontal="center"/>
    </xf>
    <xf numFmtId="0" fontId="3" fillId="10" borderId="39" xfId="0" applyFont="1" applyFill="1" applyBorder="1" applyAlignment="1" applyProtection="1">
      <alignment horizontal="center" vertical="top"/>
    </xf>
    <xf numFmtId="0" fontId="3" fillId="10" borderId="40" xfId="0" applyFont="1" applyFill="1" applyBorder="1" applyAlignment="1" applyProtection="1">
      <alignment horizontal="center" vertical="top"/>
    </xf>
    <xf numFmtId="0" fontId="3" fillId="10" borderId="41" xfId="0" applyFont="1" applyFill="1" applyBorder="1" applyAlignment="1" applyProtection="1">
      <alignment horizontal="center" vertical="top"/>
    </xf>
    <xf numFmtId="0" fontId="3" fillId="10" borderId="24" xfId="0" applyFont="1" applyFill="1" applyBorder="1" applyAlignment="1" applyProtection="1">
      <alignment horizontal="center"/>
    </xf>
    <xf numFmtId="0" fontId="3" fillId="0" borderId="3" xfId="0" applyFont="1" applyBorder="1" applyAlignment="1" applyProtection="1"/>
    <xf numFmtId="0" fontId="3" fillId="0" borderId="0" xfId="0" applyFont="1" applyBorder="1" applyAlignment="1" applyProtection="1"/>
    <xf numFmtId="0" fontId="3" fillId="0" borderId="4" xfId="0" applyFont="1" applyBorder="1" applyAlignment="1" applyProtection="1"/>
    <xf numFmtId="0" fontId="16" fillId="0" borderId="0" xfId="0" quotePrefix="1" applyFont="1" applyBorder="1" applyAlignment="1" applyProtection="1">
      <alignment horizontal="left"/>
    </xf>
    <xf numFmtId="0" fontId="16" fillId="0" borderId="4" xfId="0" quotePrefix="1" applyFont="1" applyBorder="1" applyAlignment="1" applyProtection="1">
      <alignment horizontal="left"/>
    </xf>
    <xf numFmtId="0" fontId="2" fillId="0" borderId="0" xfId="0" applyFont="1" applyProtection="1"/>
    <xf numFmtId="0" fontId="2" fillId="0" borderId="15" xfId="0" quotePrefix="1" applyFont="1" applyBorder="1" applyAlignment="1" applyProtection="1">
      <alignment horizontal="left" vertical="top" wrapText="1"/>
    </xf>
    <xf numFmtId="0" fontId="2" fillId="0" borderId="10" xfId="0" quotePrefix="1" applyFont="1" applyBorder="1" applyAlignment="1" applyProtection="1">
      <alignment horizontal="left" vertical="top" wrapText="1"/>
    </xf>
    <xf numFmtId="0" fontId="2" fillId="0" borderId="11" xfId="0" quotePrefix="1" applyFont="1" applyBorder="1" applyAlignment="1" applyProtection="1">
      <alignment horizontal="left" vertical="top" wrapText="1"/>
    </xf>
    <xf numFmtId="0" fontId="2" fillId="0" borderId="12" xfId="0" quotePrefix="1" applyFont="1" applyBorder="1" applyAlignment="1" applyProtection="1">
      <alignment horizontal="left" vertical="top" wrapText="1"/>
    </xf>
    <xf numFmtId="0" fontId="2" fillId="0" borderId="0" xfId="0" quotePrefix="1" applyFont="1" applyBorder="1" applyAlignment="1" applyProtection="1">
      <alignment horizontal="left" vertical="top" wrapText="1"/>
    </xf>
    <xf numFmtId="0" fontId="2" fillId="0" borderId="13" xfId="0" quotePrefix="1" applyFont="1" applyBorder="1" applyAlignment="1" applyProtection="1">
      <alignment horizontal="left" vertical="top" wrapText="1"/>
    </xf>
    <xf numFmtId="0" fontId="0" fillId="10" borderId="7" xfId="0" applyFill="1" applyBorder="1" applyAlignment="1" applyProtection="1">
      <alignment horizontal="left" vertical="center" wrapText="1"/>
      <protection locked="0"/>
    </xf>
    <xf numFmtId="0" fontId="0" fillId="10" borderId="1" xfId="0" applyFill="1" applyBorder="1" applyAlignment="1" applyProtection="1">
      <alignment horizontal="left" vertical="center" wrapText="1"/>
      <protection locked="0"/>
    </xf>
    <xf numFmtId="0" fontId="0" fillId="10" borderId="2" xfId="0" applyFill="1" applyBorder="1" applyAlignment="1" applyProtection="1">
      <alignment horizontal="left" vertical="center" wrapText="1"/>
      <protection locked="0"/>
    </xf>
    <xf numFmtId="0" fontId="0" fillId="10" borderId="3" xfId="0" applyFill="1" applyBorder="1" applyAlignment="1" applyProtection="1">
      <alignment horizontal="left" vertical="center" wrapText="1"/>
      <protection locked="0"/>
    </xf>
    <xf numFmtId="0" fontId="0" fillId="10" borderId="0" xfId="0" applyFill="1" applyBorder="1" applyAlignment="1" applyProtection="1">
      <alignment horizontal="left" vertical="center" wrapText="1"/>
      <protection locked="0"/>
    </xf>
    <xf numFmtId="0" fontId="0" fillId="10" borderId="4" xfId="0" applyFill="1" applyBorder="1" applyAlignment="1" applyProtection="1">
      <alignment horizontal="left" vertical="center" wrapText="1"/>
      <protection locked="0"/>
    </xf>
    <xf numFmtId="0" fontId="0" fillId="10" borderId="5" xfId="0" applyFill="1" applyBorder="1" applyAlignment="1" applyProtection="1">
      <alignment horizontal="left" vertical="center" wrapText="1"/>
      <protection locked="0"/>
    </xf>
    <xf numFmtId="0" fontId="0" fillId="10" borderId="6" xfId="0" applyFill="1" applyBorder="1" applyAlignment="1" applyProtection="1">
      <alignment horizontal="left" vertical="center" wrapText="1"/>
      <protection locked="0"/>
    </xf>
    <xf numFmtId="0" fontId="0" fillId="10" borderId="8" xfId="0" applyFill="1" applyBorder="1" applyAlignment="1" applyProtection="1">
      <alignment horizontal="left" vertical="center" wrapText="1"/>
      <protection locked="0"/>
    </xf>
    <xf numFmtId="0" fontId="0" fillId="10" borderId="0" xfId="0" applyFill="1" applyAlignment="1" applyProtection="1">
      <alignment horizontal="left" vertical="center" wrapText="1"/>
      <protection locked="0"/>
    </xf>
    <xf numFmtId="0" fontId="5" fillId="10" borderId="24" xfId="0" applyFont="1" applyFill="1" applyBorder="1" applyAlignment="1" applyProtection="1">
      <alignment horizontal="left" vertical="center" wrapText="1"/>
      <protection locked="0"/>
    </xf>
    <xf numFmtId="0" fontId="5" fillId="10" borderId="1" xfId="0" applyFont="1" applyFill="1" applyBorder="1" applyAlignment="1" applyProtection="1">
      <alignment horizontal="left" vertical="center" wrapText="1"/>
      <protection locked="0"/>
    </xf>
    <xf numFmtId="0" fontId="5" fillId="10" borderId="25" xfId="0" applyFont="1" applyFill="1" applyBorder="1" applyAlignment="1" applyProtection="1">
      <alignment horizontal="left" vertical="center" wrapText="1"/>
      <protection locked="0"/>
    </xf>
    <xf numFmtId="0" fontId="5" fillId="10" borderId="12" xfId="0" applyFont="1" applyFill="1" applyBorder="1" applyAlignment="1" applyProtection="1">
      <alignment horizontal="left" vertical="center" wrapText="1"/>
      <protection locked="0"/>
    </xf>
    <xf numFmtId="0" fontId="5" fillId="10" borderId="0" xfId="0" applyFont="1" applyFill="1" applyBorder="1" applyAlignment="1" applyProtection="1">
      <alignment horizontal="left" vertical="center" wrapText="1"/>
      <protection locked="0"/>
    </xf>
    <xf numFmtId="0" fontId="5" fillId="10" borderId="13" xfId="0" applyFont="1" applyFill="1" applyBorder="1" applyAlignment="1" applyProtection="1">
      <alignment horizontal="left" vertical="center" wrapText="1"/>
      <protection locked="0"/>
    </xf>
    <xf numFmtId="0" fontId="5" fillId="10" borderId="26" xfId="0" applyFont="1" applyFill="1" applyBorder="1" applyAlignment="1" applyProtection="1">
      <alignment horizontal="left" vertical="center" wrapText="1"/>
      <protection locked="0"/>
    </xf>
    <xf numFmtId="0" fontId="5" fillId="10" borderId="6" xfId="0" applyFont="1" applyFill="1" applyBorder="1" applyAlignment="1" applyProtection="1">
      <alignment horizontal="left" vertical="center" wrapText="1"/>
      <protection locked="0"/>
    </xf>
    <xf numFmtId="0" fontId="5" fillId="10" borderId="38" xfId="0" applyFont="1" applyFill="1" applyBorder="1" applyAlignment="1" applyProtection="1">
      <alignment horizontal="left" vertical="center" wrapText="1"/>
      <protection locked="0"/>
    </xf>
    <xf numFmtId="0" fontId="2" fillId="0" borderId="6" xfId="0" applyFont="1" applyBorder="1" applyAlignment="1" applyProtection="1">
      <alignment horizontal="left" vertical="center" wrapText="1"/>
    </xf>
    <xf numFmtId="0" fontId="2" fillId="2" borderId="31" xfId="0" applyFont="1" applyFill="1" applyBorder="1" applyAlignment="1" applyProtection="1">
      <alignment horizontal="center"/>
    </xf>
    <xf numFmtId="0" fontId="2" fillId="2" borderId="21" xfId="0" applyFont="1" applyFill="1" applyBorder="1" applyAlignment="1" applyProtection="1">
      <alignment horizontal="center"/>
    </xf>
    <xf numFmtId="0" fontId="2" fillId="2" borderId="22" xfId="0" applyFont="1" applyFill="1" applyBorder="1" applyAlignment="1" applyProtection="1">
      <alignment horizontal="center"/>
    </xf>
    <xf numFmtId="0" fontId="5" fillId="0" borderId="27" xfId="0" quotePrefix="1" applyFont="1" applyBorder="1" applyAlignment="1" applyProtection="1">
      <alignment horizontal="left" wrapText="1"/>
    </xf>
    <xf numFmtId="0" fontId="0" fillId="0" borderId="27" xfId="0" quotePrefix="1" applyBorder="1" applyAlignment="1" applyProtection="1">
      <alignment horizontal="left" wrapText="1"/>
    </xf>
    <xf numFmtId="0" fontId="0" fillId="0" borderId="28" xfId="0" quotePrefix="1" applyBorder="1" applyAlignment="1" applyProtection="1">
      <alignment horizontal="left" wrapText="1"/>
    </xf>
    <xf numFmtId="0" fontId="2"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6" xfId="0" applyBorder="1" applyAlignment="1" applyProtection="1">
      <alignment horizontal="left" vertical="center" wrapText="1"/>
    </xf>
    <xf numFmtId="0" fontId="2" fillId="0" borderId="0" xfId="0" applyFont="1" applyAlignment="1" applyProtection="1">
      <alignment wrapText="1"/>
    </xf>
    <xf numFmtId="0" fontId="0" fillId="10" borderId="7" xfId="0" applyFill="1" applyBorder="1" applyAlignment="1" applyProtection="1">
      <alignment vertical="center" wrapText="1"/>
      <protection locked="0"/>
    </xf>
    <xf numFmtId="0" fontId="0" fillId="10" borderId="1" xfId="0" applyFill="1" applyBorder="1" applyAlignment="1" applyProtection="1">
      <alignment vertical="center" wrapText="1"/>
      <protection locked="0"/>
    </xf>
    <xf numFmtId="0" fontId="0" fillId="10" borderId="2" xfId="0" applyFill="1" applyBorder="1" applyAlignment="1" applyProtection="1">
      <alignment vertical="center" wrapText="1"/>
      <protection locked="0"/>
    </xf>
    <xf numFmtId="0" fontId="0" fillId="10" borderId="3" xfId="0" applyFill="1" applyBorder="1" applyAlignment="1" applyProtection="1">
      <alignment vertical="center" wrapText="1"/>
      <protection locked="0"/>
    </xf>
    <xf numFmtId="0" fontId="0" fillId="10" borderId="0" xfId="0" applyFill="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6" xfId="0" applyFill="1" applyBorder="1" applyAlignment="1" applyProtection="1">
      <alignment vertical="center" wrapText="1"/>
      <protection locked="0"/>
    </xf>
    <xf numFmtId="0" fontId="0" fillId="10" borderId="8" xfId="0" applyFill="1" applyBorder="1" applyAlignment="1" applyProtection="1">
      <alignment vertical="center" wrapText="1"/>
      <protection locked="0"/>
    </xf>
    <xf numFmtId="0" fontId="2" fillId="0" borderId="0" xfId="0" applyFont="1" applyAlignment="1" applyProtection="1">
      <alignment vertical="center" wrapText="1"/>
    </xf>
    <xf numFmtId="0" fontId="2" fillId="0" borderId="6" xfId="0" applyFont="1" applyBorder="1" applyAlignment="1" applyProtection="1">
      <alignment vertical="center" wrapText="1"/>
    </xf>
    <xf numFmtId="0" fontId="11" fillId="10" borderId="31" xfId="0" applyFont="1" applyFill="1" applyBorder="1" applyAlignment="1" applyProtection="1">
      <alignment horizontal="center"/>
      <protection locked="0"/>
    </xf>
    <xf numFmtId="0" fontId="11" fillId="10" borderId="21" xfId="0" applyFont="1" applyFill="1" applyBorder="1" applyAlignment="1" applyProtection="1">
      <alignment horizontal="center"/>
      <protection locked="0"/>
    </xf>
    <xf numFmtId="0" fontId="11" fillId="10" borderId="22" xfId="0" applyFont="1" applyFill="1" applyBorder="1" applyAlignment="1" applyProtection="1">
      <alignment horizontal="center"/>
      <protection locked="0"/>
    </xf>
    <xf numFmtId="0" fontId="2" fillId="0" borderId="4" xfId="0" applyFont="1" applyBorder="1" applyAlignment="1" applyProtection="1">
      <alignment horizontal="left" wrapText="1"/>
    </xf>
    <xf numFmtId="0" fontId="8" fillId="0" borderId="17" xfId="0" quotePrefix="1" applyFont="1" applyBorder="1" applyAlignment="1" applyProtection="1">
      <alignment horizontal="center" vertical="center" wrapText="1"/>
    </xf>
    <xf numFmtId="0" fontId="0" fillId="0" borderId="20" xfId="0" applyBorder="1" applyAlignment="1" applyProtection="1">
      <alignment horizontal="center" vertical="center" wrapText="1"/>
    </xf>
    <xf numFmtId="0" fontId="2" fillId="10" borderId="7" xfId="0" applyFont="1" applyFill="1" applyBorder="1" applyAlignment="1" applyProtection="1">
      <alignment horizontal="left" vertical="center" wrapText="1"/>
      <protection locked="0"/>
    </xf>
    <xf numFmtId="0" fontId="13" fillId="12" borderId="17" xfId="0" applyFont="1" applyFill="1" applyBorder="1" applyAlignment="1" applyProtection="1">
      <alignment horizontal="center" vertical="center" wrapText="1"/>
    </xf>
    <xf numFmtId="0" fontId="4" fillId="12" borderId="20" xfId="0" applyFont="1" applyFill="1" applyBorder="1" applyAlignment="1" applyProtection="1">
      <alignment horizontal="center" vertical="center" wrapText="1"/>
    </xf>
    <xf numFmtId="0" fontId="2" fillId="0" borderId="0" xfId="0" applyFont="1" applyAlignment="1" applyProtection="1">
      <alignment horizontal="left" wrapText="1"/>
    </xf>
    <xf numFmtId="0" fontId="5" fillId="0" borderId="0" xfId="0" quotePrefix="1" applyFont="1" applyAlignment="1" applyProtection="1">
      <alignment horizontal="left" wrapText="1"/>
    </xf>
    <xf numFmtId="0" fontId="0" fillId="0" borderId="0" xfId="0" applyAlignment="1" applyProtection="1">
      <alignment wrapText="1"/>
    </xf>
    <xf numFmtId="0" fontId="0" fillId="0" borderId="4" xfId="0" applyBorder="1" applyAlignment="1" applyProtection="1">
      <alignment wrapText="1"/>
    </xf>
    <xf numFmtId="0" fontId="16" fillId="0" borderId="3" xfId="0" quotePrefix="1" applyFont="1" applyBorder="1" applyAlignment="1" applyProtection="1">
      <alignment horizontal="left" wrapText="1"/>
    </xf>
    <xf numFmtId="0" fontId="16" fillId="0" borderId="0" xfId="0" applyFont="1" applyBorder="1" applyAlignment="1" applyProtection="1">
      <alignment wrapText="1"/>
    </xf>
    <xf numFmtId="0" fontId="16" fillId="0" borderId="4" xfId="0" applyFont="1" applyBorder="1" applyAlignment="1" applyProtection="1">
      <alignment wrapText="1"/>
    </xf>
    <xf numFmtId="0" fontId="16" fillId="0" borderId="3" xfId="0" applyFont="1" applyBorder="1" applyAlignment="1" applyProtection="1">
      <alignment wrapText="1"/>
    </xf>
    <xf numFmtId="0" fontId="2" fillId="0" borderId="0" xfId="0" applyFont="1" applyFill="1" applyBorder="1" applyAlignment="1" applyProtection="1">
      <alignment horizontal="left" wrapText="1"/>
    </xf>
    <xf numFmtId="0" fontId="2" fillId="0" borderId="4" xfId="0" applyFont="1" applyFill="1" applyBorder="1" applyAlignment="1" applyProtection="1">
      <alignment horizontal="left" wrapText="1"/>
    </xf>
    <xf numFmtId="0" fontId="2" fillId="0" borderId="6" xfId="0" applyFont="1" applyBorder="1" applyAlignment="1" applyProtection="1">
      <alignment horizontal="left" wrapText="1"/>
    </xf>
    <xf numFmtId="0" fontId="0" fillId="0" borderId="0" xfId="0" applyBorder="1" applyAlignment="1" applyProtection="1"/>
    <xf numFmtId="0" fontId="5" fillId="10" borderId="7" xfId="0" applyFont="1" applyFill="1" applyBorder="1" applyAlignment="1" applyProtection="1">
      <alignment horizontal="left" vertical="center" wrapText="1"/>
      <protection locked="0"/>
    </xf>
    <xf numFmtId="0" fontId="5" fillId="10" borderId="7" xfId="0" applyFont="1" applyFill="1" applyBorder="1" applyAlignment="1" applyProtection="1">
      <alignment vertical="center" wrapText="1"/>
      <protection locked="0"/>
    </xf>
    <xf numFmtId="0" fontId="2" fillId="2" borderId="9" xfId="0" applyFont="1" applyFill="1" applyBorder="1" applyAlignment="1" applyProtection="1">
      <alignment horizontal="center"/>
    </xf>
    <xf numFmtId="0" fontId="7" fillId="0" borderId="0" xfId="0" quotePrefix="1" applyFont="1" applyAlignment="1" applyProtection="1">
      <alignment horizontal="left" vertical="center" wrapText="1"/>
    </xf>
    <xf numFmtId="0" fontId="22" fillId="0" borderId="0" xfId="0" quotePrefix="1" applyFont="1" applyAlignment="1" applyProtection="1">
      <alignment horizontal="left" vertical="center" wrapText="1"/>
    </xf>
    <xf numFmtId="0" fontId="22" fillId="0" borderId="4" xfId="0" quotePrefix="1" applyFont="1" applyBorder="1" applyAlignment="1" applyProtection="1">
      <alignment horizontal="left" vertical="center" wrapText="1"/>
    </xf>
    <xf numFmtId="0" fontId="2" fillId="0" borderId="0" xfId="0" quotePrefix="1" applyFont="1" applyAlignment="1" applyProtection="1">
      <alignment horizontal="left" wrapText="1"/>
    </xf>
    <xf numFmtId="0" fontId="0" fillId="0" borderId="6" xfId="0" applyBorder="1" applyAlignment="1" applyProtection="1">
      <alignment horizontal="left" wrapText="1"/>
    </xf>
    <xf numFmtId="0" fontId="11" fillId="10" borderId="31" xfId="0" quotePrefix="1" applyFont="1" applyFill="1" applyBorder="1" applyAlignment="1" applyProtection="1">
      <alignment horizontal="center"/>
      <protection locked="0"/>
    </xf>
    <xf numFmtId="0" fontId="11" fillId="10" borderId="21" xfId="0" quotePrefix="1" applyFont="1" applyFill="1" applyBorder="1" applyAlignment="1" applyProtection="1">
      <alignment horizontal="center"/>
      <protection locked="0"/>
    </xf>
    <xf numFmtId="0" fontId="11" fillId="10" borderId="22" xfId="0" quotePrefix="1" applyFont="1" applyFill="1" applyBorder="1" applyAlignment="1" applyProtection="1">
      <alignment horizontal="center"/>
      <protection locked="0"/>
    </xf>
    <xf numFmtId="170" fontId="0" fillId="0" borderId="6" xfId="0" applyNumberFormat="1" applyBorder="1" applyAlignment="1" applyProtection="1">
      <alignment horizontal="center"/>
      <protection locked="0"/>
    </xf>
    <xf numFmtId="170" fontId="0" fillId="0" borderId="38" xfId="0" applyNumberFormat="1" applyBorder="1" applyAlignment="1" applyProtection="1">
      <alignment horizontal="center"/>
      <protection locked="0"/>
    </xf>
    <xf numFmtId="0" fontId="2" fillId="0" borderId="3" xfId="0" quotePrefix="1" applyFont="1" applyBorder="1" applyAlignment="1" applyProtection="1">
      <alignment horizontal="left" vertical="center" wrapText="1"/>
    </xf>
    <xf numFmtId="0" fontId="2" fillId="0" borderId="0" xfId="0" applyFont="1" applyBorder="1" applyAlignment="1" applyProtection="1">
      <alignment vertical="center" wrapText="1"/>
    </xf>
    <xf numFmtId="0" fontId="2" fillId="0" borderId="4" xfId="0" applyFont="1" applyBorder="1" applyAlignment="1" applyProtection="1">
      <alignment vertical="center" wrapText="1"/>
    </xf>
    <xf numFmtId="0" fontId="2" fillId="0" borderId="3" xfId="0" applyFont="1" applyBorder="1" applyAlignment="1" applyProtection="1">
      <alignment vertical="center" wrapText="1"/>
    </xf>
    <xf numFmtId="0" fontId="15" fillId="0" borderId="3"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15" fillId="0" borderId="4" xfId="0" applyFont="1" applyBorder="1" applyAlignment="1" applyProtection="1">
      <alignment horizontal="left" vertical="center" wrapText="1"/>
    </xf>
    <xf numFmtId="0" fontId="2" fillId="0" borderId="12"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0" fillId="0" borderId="0"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6" xfId="0" applyBorder="1" applyAlignment="1" applyProtection="1">
      <alignment horizontal="center"/>
      <protection locked="0"/>
    </xf>
    <xf numFmtId="0" fontId="0" fillId="0" borderId="38" xfId="0" applyBorder="1" applyAlignment="1" applyProtection="1">
      <alignment horizontal="center"/>
      <protection locked="0"/>
    </xf>
    <xf numFmtId="0" fontId="2" fillId="0" borderId="7" xfId="0" quotePrefix="1" applyFont="1" applyBorder="1" applyAlignment="1" applyProtection="1">
      <alignment horizontal="left" vertical="center" wrapText="1"/>
    </xf>
    <xf numFmtId="0" fontId="2" fillId="0" borderId="1" xfId="0" applyFont="1" applyBorder="1" applyAlignment="1" applyProtection="1">
      <alignment vertical="center" wrapText="1"/>
    </xf>
    <xf numFmtId="0" fontId="2" fillId="0" borderId="2" xfId="0" applyFont="1" applyBorder="1" applyAlignment="1" applyProtection="1">
      <alignment vertical="center" wrapText="1"/>
    </xf>
    <xf numFmtId="0" fontId="2" fillId="0" borderId="5" xfId="0" applyFont="1" applyBorder="1" applyAlignment="1" applyProtection="1">
      <alignment vertical="center" wrapText="1"/>
    </xf>
    <xf numFmtId="0" fontId="2" fillId="0" borderId="8" xfId="0" applyFont="1" applyBorder="1" applyAlignment="1" applyProtection="1">
      <alignment vertical="center" wrapText="1"/>
    </xf>
    <xf numFmtId="44" fontId="0" fillId="2" borderId="31" xfId="2" applyFont="1" applyFill="1" applyBorder="1" applyAlignment="1" applyProtection="1">
      <alignment horizontal="center"/>
    </xf>
    <xf numFmtId="44" fontId="0" fillId="2" borderId="22" xfId="2" applyFont="1" applyFill="1" applyBorder="1" applyAlignment="1" applyProtection="1">
      <alignment horizontal="center"/>
    </xf>
    <xf numFmtId="0" fontId="2" fillId="0" borderId="27" xfId="0" quotePrefix="1" applyFont="1" applyBorder="1" applyAlignment="1" applyProtection="1">
      <alignment horizontal="left" wrapText="1"/>
    </xf>
    <xf numFmtId="0" fontId="2" fillId="0" borderId="28" xfId="0" quotePrefix="1" applyFont="1" applyBorder="1" applyAlignment="1" applyProtection="1">
      <alignment horizontal="left" wrapText="1"/>
    </xf>
    <xf numFmtId="0" fontId="16" fillId="0" borderId="0" xfId="0" quotePrefix="1" applyFont="1" applyAlignment="1" applyProtection="1">
      <alignment horizontal="left" wrapText="1"/>
    </xf>
    <xf numFmtId="0" fontId="5" fillId="0" borderId="0" xfId="0" applyFont="1" applyAlignment="1" applyProtection="1">
      <alignment horizontal="left" vertical="top" wrapText="1"/>
    </xf>
    <xf numFmtId="0" fontId="16" fillId="0" borderId="4" xfId="0" quotePrefix="1" applyFont="1" applyBorder="1" applyAlignment="1" applyProtection="1">
      <alignment horizontal="left" wrapText="1"/>
    </xf>
    <xf numFmtId="0" fontId="0" fillId="10" borderId="31" xfId="0" applyFill="1" applyBorder="1" applyAlignment="1" applyProtection="1">
      <alignment horizontal="center"/>
      <protection locked="0"/>
    </xf>
    <xf numFmtId="0" fontId="0" fillId="10" borderId="21" xfId="0" applyFill="1" applyBorder="1" applyAlignment="1" applyProtection="1">
      <alignment horizontal="center"/>
      <protection locked="0"/>
    </xf>
    <xf numFmtId="0" fontId="0" fillId="10" borderId="22" xfId="0" applyFill="1" applyBorder="1" applyAlignment="1" applyProtection="1">
      <alignment horizontal="center"/>
      <protection locked="0"/>
    </xf>
    <xf numFmtId="0" fontId="5" fillId="10" borderId="31" xfId="0" applyFont="1" applyFill="1" applyBorder="1" applyAlignment="1" applyProtection="1">
      <alignment horizontal="left"/>
      <protection locked="0"/>
    </xf>
    <xf numFmtId="0" fontId="0" fillId="10" borderId="21" xfId="0" applyFill="1" applyBorder="1" applyAlignment="1" applyProtection="1">
      <alignment horizontal="left"/>
      <protection locked="0"/>
    </xf>
    <xf numFmtId="0" fontId="0" fillId="10" borderId="22" xfId="0" applyFill="1" applyBorder="1" applyAlignment="1" applyProtection="1">
      <alignment horizontal="left"/>
      <protection locked="0"/>
    </xf>
    <xf numFmtId="0" fontId="0" fillId="10" borderId="7" xfId="0" quotePrefix="1" applyFill="1" applyBorder="1" applyAlignment="1" applyProtection="1">
      <alignment horizontal="left" vertical="center" wrapText="1"/>
      <protection locked="0"/>
    </xf>
    <xf numFmtId="0" fontId="0" fillId="10" borderId="1" xfId="0" quotePrefix="1" applyFill="1" applyBorder="1" applyAlignment="1" applyProtection="1">
      <alignment horizontal="left" vertical="center" wrapText="1"/>
      <protection locked="0"/>
    </xf>
    <xf numFmtId="0" fontId="0" fillId="10" borderId="2" xfId="0" quotePrefix="1" applyFill="1" applyBorder="1" applyAlignment="1" applyProtection="1">
      <alignment horizontal="left" vertical="center" wrapText="1"/>
      <protection locked="0"/>
    </xf>
    <xf numFmtId="0" fontId="0" fillId="10" borderId="3" xfId="0" quotePrefix="1" applyFill="1" applyBorder="1" applyAlignment="1" applyProtection="1">
      <alignment horizontal="left" vertical="center" wrapText="1"/>
      <protection locked="0"/>
    </xf>
    <xf numFmtId="0" fontId="0" fillId="10" borderId="0" xfId="0" quotePrefix="1" applyFill="1" applyBorder="1" applyAlignment="1" applyProtection="1">
      <alignment horizontal="left" vertical="center" wrapText="1"/>
      <protection locked="0"/>
    </xf>
    <xf numFmtId="0" fontId="0" fillId="10" borderId="4" xfId="0" quotePrefix="1" applyFill="1" applyBorder="1" applyAlignment="1" applyProtection="1">
      <alignment horizontal="left" vertical="center" wrapText="1"/>
      <protection locked="0"/>
    </xf>
    <xf numFmtId="0" fontId="0" fillId="10" borderId="5" xfId="0" quotePrefix="1" applyFill="1" applyBorder="1" applyAlignment="1" applyProtection="1">
      <alignment horizontal="left" vertical="center" wrapText="1"/>
      <protection locked="0"/>
    </xf>
    <xf numFmtId="0" fontId="0" fillId="10" borderId="6" xfId="0" quotePrefix="1" applyFill="1" applyBorder="1" applyAlignment="1" applyProtection="1">
      <alignment horizontal="left" vertical="center" wrapText="1"/>
      <protection locked="0"/>
    </xf>
    <xf numFmtId="0" fontId="0" fillId="10" borderId="8" xfId="0" quotePrefix="1" applyFill="1" applyBorder="1" applyAlignment="1" applyProtection="1">
      <alignment horizontal="left" vertical="center" wrapText="1"/>
      <protection locked="0"/>
    </xf>
    <xf numFmtId="0" fontId="5" fillId="0" borderId="0" xfId="0" applyFont="1" applyBorder="1" applyAlignment="1" applyProtection="1">
      <alignment horizontal="left" vertical="center" wrapText="1"/>
    </xf>
    <xf numFmtId="0" fontId="0" fillId="0" borderId="4" xfId="0" applyBorder="1" applyAlignment="1" applyProtection="1">
      <alignment horizontal="left" vertical="center" wrapText="1"/>
    </xf>
    <xf numFmtId="0" fontId="5" fillId="0" borderId="0" xfId="0" quotePrefix="1" applyFont="1" applyBorder="1" applyAlignment="1" applyProtection="1">
      <alignment horizontal="left" wrapText="1"/>
    </xf>
    <xf numFmtId="0" fontId="0" fillId="0" borderId="0" xfId="0" quotePrefix="1" applyBorder="1" applyAlignment="1" applyProtection="1">
      <alignment horizontal="left" wrapText="1"/>
    </xf>
    <xf numFmtId="0" fontId="0" fillId="0" borderId="4" xfId="0" quotePrefix="1" applyBorder="1" applyAlignment="1" applyProtection="1">
      <alignment horizontal="left" wrapText="1"/>
    </xf>
    <xf numFmtId="0" fontId="17" fillId="0" borderId="32" xfId="0" quotePrefix="1" applyFont="1" applyFill="1" applyBorder="1" applyAlignment="1" applyProtection="1">
      <alignment horizontal="left" vertical="center" wrapText="1"/>
    </xf>
    <xf numFmtId="0" fontId="17" fillId="0" borderId="33" xfId="0" quotePrefix="1" applyFont="1" applyFill="1" applyBorder="1" applyAlignment="1" applyProtection="1">
      <alignment horizontal="left" vertical="center" wrapText="1"/>
    </xf>
    <xf numFmtId="0" fontId="17" fillId="0" borderId="34" xfId="0" quotePrefix="1" applyFont="1" applyFill="1" applyBorder="1" applyAlignment="1" applyProtection="1">
      <alignment horizontal="left" vertical="center" wrapText="1"/>
    </xf>
    <xf numFmtId="0" fontId="17" fillId="0" borderId="35" xfId="0" quotePrefix="1" applyFont="1" applyFill="1" applyBorder="1" applyAlignment="1" applyProtection="1">
      <alignment horizontal="left" vertical="center" wrapText="1"/>
    </xf>
    <xf numFmtId="0" fontId="17" fillId="0" borderId="0" xfId="0" quotePrefix="1" applyFont="1" applyFill="1" applyBorder="1" applyAlignment="1" applyProtection="1">
      <alignment horizontal="left" vertical="center" wrapText="1"/>
    </xf>
    <xf numFmtId="0" fontId="17" fillId="0" borderId="36" xfId="0" quotePrefix="1" applyFont="1" applyFill="1" applyBorder="1" applyAlignment="1" applyProtection="1">
      <alignment horizontal="left" vertical="center" wrapText="1"/>
    </xf>
    <xf numFmtId="0" fontId="17" fillId="0" borderId="37" xfId="0" quotePrefix="1" applyFont="1" applyFill="1" applyBorder="1" applyAlignment="1" applyProtection="1">
      <alignment horizontal="left" vertical="center" wrapText="1"/>
    </xf>
    <xf numFmtId="0" fontId="2" fillId="0" borderId="0" xfId="0" applyFont="1" applyFill="1" applyBorder="1" applyAlignment="1" applyProtection="1">
      <alignment horizontal="left" vertical="top" wrapText="1"/>
    </xf>
    <xf numFmtId="0" fontId="2" fillId="0" borderId="4" xfId="0" applyFont="1" applyFill="1" applyBorder="1" applyAlignment="1" applyProtection="1">
      <alignment horizontal="left" vertical="top" wrapText="1"/>
    </xf>
    <xf numFmtId="44" fontId="2" fillId="2" borderId="31" xfId="2" applyFont="1" applyFill="1" applyBorder="1" applyAlignment="1" applyProtection="1">
      <alignment horizontal="center"/>
    </xf>
    <xf numFmtId="44" fontId="2" fillId="2" borderId="22" xfId="2" applyFont="1" applyFill="1" applyBorder="1" applyAlignment="1" applyProtection="1">
      <alignment horizontal="center"/>
    </xf>
    <xf numFmtId="14" fontId="2" fillId="10" borderId="17" xfId="0" applyNumberFormat="1" applyFont="1" applyFill="1" applyBorder="1" applyAlignment="1" applyProtection="1">
      <alignment horizontal="center" vertical="center"/>
      <protection locked="0"/>
    </xf>
    <xf numFmtId="14" fontId="2" fillId="10" borderId="30" xfId="0" applyNumberFormat="1" applyFont="1" applyFill="1" applyBorder="1" applyAlignment="1" applyProtection="1">
      <alignment horizontal="center" vertical="center"/>
      <protection locked="0"/>
    </xf>
    <xf numFmtId="14" fontId="2" fillId="10" borderId="20" xfId="0" applyNumberFormat="1" applyFont="1" applyFill="1" applyBorder="1" applyAlignment="1" applyProtection="1">
      <alignment horizontal="center" vertical="center"/>
      <protection locked="0"/>
    </xf>
    <xf numFmtId="9" fontId="2" fillId="10" borderId="31" xfId="0" applyNumberFormat="1" applyFont="1" applyFill="1" applyBorder="1" applyAlignment="1" applyProtection="1">
      <alignment horizontal="right"/>
      <protection locked="0"/>
    </xf>
    <xf numFmtId="9" fontId="2" fillId="10" borderId="22" xfId="0" applyNumberFormat="1" applyFont="1" applyFill="1" applyBorder="1" applyAlignment="1" applyProtection="1">
      <alignment horizontal="right"/>
      <protection locked="0"/>
    </xf>
    <xf numFmtId="0" fontId="8" fillId="10" borderId="7" xfId="0" applyFont="1" applyFill="1" applyBorder="1" applyAlignment="1" applyProtection="1">
      <alignment horizontal="left" vertical="center" wrapText="1"/>
    </xf>
    <xf numFmtId="0" fontId="0" fillId="10" borderId="1" xfId="0" applyFill="1" applyBorder="1" applyAlignment="1" applyProtection="1">
      <alignment horizontal="left" vertical="center" wrapText="1"/>
    </xf>
    <xf numFmtId="0" fontId="0" fillId="10" borderId="2" xfId="0" applyFill="1" applyBorder="1" applyAlignment="1" applyProtection="1">
      <alignment horizontal="left" vertical="center" wrapText="1"/>
    </xf>
    <xf numFmtId="0" fontId="0" fillId="10" borderId="3" xfId="0" applyFill="1" applyBorder="1" applyAlignment="1" applyProtection="1">
      <alignment horizontal="left" vertical="center" wrapText="1"/>
    </xf>
    <xf numFmtId="0" fontId="0" fillId="10" borderId="0" xfId="0" applyFill="1" applyBorder="1" applyAlignment="1" applyProtection="1">
      <alignment horizontal="left" vertical="center" wrapText="1"/>
    </xf>
    <xf numFmtId="0" fontId="0" fillId="10" borderId="4" xfId="0" applyFill="1" applyBorder="1" applyAlignment="1" applyProtection="1">
      <alignment horizontal="left" vertical="center" wrapText="1"/>
    </xf>
    <xf numFmtId="0" fontId="0" fillId="10" borderId="5" xfId="0" applyFill="1" applyBorder="1" applyAlignment="1" applyProtection="1">
      <alignment horizontal="left" vertical="center" wrapText="1"/>
    </xf>
    <xf numFmtId="0" fontId="0" fillId="10" borderId="6" xfId="0" applyFill="1" applyBorder="1" applyAlignment="1" applyProtection="1">
      <alignment horizontal="left" vertical="center" wrapText="1"/>
    </xf>
    <xf numFmtId="0" fontId="0" fillId="10" borderId="8" xfId="0" applyFill="1" applyBorder="1" applyAlignment="1" applyProtection="1">
      <alignment horizontal="left" vertical="center" wrapText="1"/>
    </xf>
    <xf numFmtId="0" fontId="8" fillId="12" borderId="6" xfId="0" applyFont="1" applyFill="1" applyBorder="1" applyAlignment="1" applyProtection="1">
      <alignment horizontal="left" vertical="center" wrapText="1"/>
    </xf>
    <xf numFmtId="0" fontId="0" fillId="12" borderId="6" xfId="0" applyFill="1" applyBorder="1" applyAlignment="1" applyProtection="1">
      <alignment horizontal="left" vertical="center" wrapText="1"/>
    </xf>
    <xf numFmtId="0" fontId="10" fillId="0" borderId="5" xfId="0" applyFont="1" applyBorder="1" applyAlignment="1" applyProtection="1">
      <alignment horizontal="center"/>
    </xf>
    <xf numFmtId="0" fontId="10" fillId="0" borderId="6" xfId="0" applyFont="1" applyBorder="1" applyAlignment="1" applyProtection="1">
      <alignment horizontal="center"/>
    </xf>
    <xf numFmtId="0" fontId="3" fillId="10" borderId="2" xfId="0" applyFont="1" applyFill="1" applyBorder="1" applyAlignment="1" applyProtection="1">
      <alignment horizontal="center"/>
    </xf>
    <xf numFmtId="0" fontId="2" fillId="0" borderId="0" xfId="0" quotePrefix="1" applyFont="1" applyAlignment="1" applyProtection="1">
      <alignment horizontal="left" vertical="top" wrapText="1"/>
    </xf>
    <xf numFmtId="0" fontId="0" fillId="0" borderId="8" xfId="0" applyBorder="1" applyAlignment="1" applyProtection="1">
      <alignment horizontal="center"/>
      <protection locked="0"/>
    </xf>
    <xf numFmtId="0" fontId="3" fillId="0" borderId="3" xfId="0" applyFont="1" applyBorder="1" applyAlignment="1" applyProtection="1">
      <alignment horizontal="left" wrapText="1"/>
    </xf>
    <xf numFmtId="0" fontId="3" fillId="0" borderId="0" xfId="0" applyFont="1" applyBorder="1" applyAlignment="1" applyProtection="1">
      <alignment horizontal="left" wrapText="1"/>
    </xf>
    <xf numFmtId="0" fontId="3" fillId="0" borderId="4" xfId="0" applyFont="1" applyBorder="1" applyAlignment="1" applyProtection="1">
      <alignment horizontal="left" wrapText="1"/>
    </xf>
    <xf numFmtId="0" fontId="3" fillId="10" borderId="7" xfId="0" applyFont="1" applyFill="1" applyBorder="1" applyAlignment="1" applyProtection="1">
      <alignment horizontal="center"/>
    </xf>
    <xf numFmtId="0" fontId="3" fillId="0" borderId="3" xfId="0" quotePrefix="1" applyFont="1" applyBorder="1" applyAlignment="1" applyProtection="1">
      <alignment horizontal="left" vertical="center" wrapText="1"/>
    </xf>
    <xf numFmtId="0" fontId="3" fillId="0" borderId="0" xfId="0" quotePrefix="1" applyFont="1" applyBorder="1" applyAlignment="1" applyProtection="1">
      <alignment horizontal="left" vertical="center" wrapText="1"/>
    </xf>
    <xf numFmtId="0" fontId="3" fillId="0" borderId="4" xfId="0" quotePrefix="1" applyFont="1" applyBorder="1" applyAlignment="1" applyProtection="1">
      <alignment horizontal="left" vertical="center" wrapText="1"/>
    </xf>
    <xf numFmtId="0" fontId="3" fillId="0" borderId="5" xfId="0" quotePrefix="1" applyFont="1" applyBorder="1" applyAlignment="1" applyProtection="1">
      <alignment horizontal="left" vertical="center" wrapText="1"/>
    </xf>
    <xf numFmtId="0" fontId="3" fillId="0" borderId="6" xfId="0" quotePrefix="1" applyFont="1" applyBorder="1" applyAlignment="1" applyProtection="1">
      <alignment horizontal="left" vertical="center" wrapText="1"/>
    </xf>
    <xf numFmtId="0" fontId="3" fillId="0" borderId="8" xfId="0" quotePrefix="1" applyFont="1" applyBorder="1" applyAlignment="1" applyProtection="1">
      <alignment horizontal="left" vertical="center" wrapText="1"/>
    </xf>
    <xf numFmtId="0" fontId="15" fillId="6" borderId="3" xfId="0" applyFont="1" applyFill="1" applyBorder="1" applyAlignment="1" applyProtection="1">
      <alignment horizontal="left" vertical="top" wrapText="1"/>
    </xf>
    <xf numFmtId="0" fontId="15" fillId="6" borderId="0" xfId="0" applyFont="1" applyFill="1" applyBorder="1" applyAlignment="1" applyProtection="1">
      <alignment horizontal="left" vertical="top" wrapText="1"/>
    </xf>
    <xf numFmtId="0" fontId="15" fillId="6" borderId="4" xfId="0" applyFont="1" applyFill="1" applyBorder="1" applyAlignment="1" applyProtection="1">
      <alignment horizontal="left" vertical="top" wrapText="1"/>
    </xf>
    <xf numFmtId="0" fontId="5" fillId="2" borderId="7" xfId="0" applyFont="1" applyFill="1" applyBorder="1" applyAlignment="1" applyProtection="1">
      <alignment horizontal="left" vertical="center" wrapText="1"/>
    </xf>
    <xf numFmtId="0" fontId="5" fillId="2" borderId="1" xfId="0" applyFont="1" applyFill="1" applyBorder="1" applyAlignment="1" applyProtection="1">
      <alignment horizontal="left" vertical="center" wrapText="1"/>
    </xf>
    <xf numFmtId="0" fontId="5" fillId="2" borderId="2" xfId="0" applyFont="1" applyFill="1" applyBorder="1" applyAlignment="1" applyProtection="1">
      <alignment horizontal="left" vertical="center" wrapText="1"/>
    </xf>
    <xf numFmtId="0" fontId="5" fillId="2" borderId="3"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4" xfId="0" applyFont="1" applyFill="1" applyBorder="1" applyAlignment="1" applyProtection="1">
      <alignment horizontal="left" vertical="center" wrapText="1"/>
    </xf>
    <xf numFmtId="0" fontId="5" fillId="2" borderId="5" xfId="0" applyFont="1" applyFill="1" applyBorder="1" applyAlignment="1" applyProtection="1">
      <alignment horizontal="left" vertical="center" wrapText="1"/>
    </xf>
    <xf numFmtId="0" fontId="5" fillId="2" borderId="6"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0" fillId="0" borderId="0" xfId="0" applyAlignment="1" applyProtection="1">
      <alignment horizontal="left" wrapText="1"/>
    </xf>
    <xf numFmtId="0" fontId="2" fillId="0" borderId="0" xfId="0" applyFont="1" applyAlignment="1" applyProtection="1">
      <alignment horizontal="center"/>
    </xf>
    <xf numFmtId="164" fontId="3" fillId="2" borderId="31" xfId="0" applyNumberFormat="1" applyFont="1" applyFill="1" applyBorder="1" applyAlignment="1" applyProtection="1">
      <alignment horizontal="center"/>
    </xf>
    <xf numFmtId="164" fontId="3" fillId="2" borderId="22" xfId="0" applyNumberFormat="1" applyFont="1" applyFill="1" applyBorder="1" applyAlignment="1" applyProtection="1">
      <alignment horizontal="center"/>
    </xf>
    <xf numFmtId="169" fontId="3" fillId="2" borderId="31" xfId="2" applyNumberFormat="1" applyFont="1" applyFill="1" applyBorder="1" applyAlignment="1" applyProtection="1">
      <alignment horizontal="center"/>
    </xf>
    <xf numFmtId="169" fontId="0" fillId="0" borderId="22" xfId="2" applyNumberFormat="1" applyFont="1" applyBorder="1" applyAlignment="1" applyProtection="1">
      <alignment horizontal="center"/>
    </xf>
    <xf numFmtId="0" fontId="3" fillId="2" borderId="31" xfId="0" applyFont="1" applyFill="1" applyBorder="1" applyAlignment="1" applyProtection="1">
      <alignment horizontal="center"/>
    </xf>
    <xf numFmtId="0" fontId="0" fillId="0" borderId="21" xfId="0" applyBorder="1" applyAlignment="1" applyProtection="1">
      <alignment horizontal="center"/>
    </xf>
    <xf numFmtId="0" fontId="0" fillId="0" borderId="22" xfId="0" applyBorder="1" applyAlignment="1" applyProtection="1">
      <alignment horizontal="center"/>
    </xf>
    <xf numFmtId="164" fontId="3" fillId="2" borderId="9" xfId="0" applyNumberFormat="1" applyFont="1" applyFill="1" applyBorder="1" applyAlignment="1" applyProtection="1">
      <alignment horizontal="center"/>
    </xf>
    <xf numFmtId="0" fontId="0" fillId="0" borderId="9" xfId="0" applyBorder="1" applyAlignment="1" applyProtection="1">
      <alignment horizontal="center"/>
    </xf>
    <xf numFmtId="10" fontId="3" fillId="2" borderId="31" xfId="3" applyNumberFormat="1" applyFont="1" applyFill="1" applyBorder="1" applyAlignment="1" applyProtection="1">
      <alignment horizontal="center"/>
    </xf>
    <xf numFmtId="10" fontId="0" fillId="0" borderId="22" xfId="3" applyNumberFormat="1" applyFont="1" applyBorder="1" applyAlignment="1" applyProtection="1">
      <alignment horizontal="center"/>
    </xf>
    <xf numFmtId="0" fontId="3" fillId="9" borderId="9" xfId="0" applyFont="1" applyFill="1" applyBorder="1" applyAlignment="1" applyProtection="1">
      <alignment horizontal="center"/>
    </xf>
    <xf numFmtId="1" fontId="3" fillId="2" borderId="31" xfId="3" applyNumberFormat="1" applyFont="1" applyFill="1" applyBorder="1" applyAlignment="1" applyProtection="1">
      <alignment horizontal="center"/>
    </xf>
    <xf numFmtId="1" fontId="0" fillId="0" borderId="22" xfId="3" applyNumberFormat="1" applyFont="1" applyBorder="1" applyAlignment="1" applyProtection="1">
      <alignment horizontal="center"/>
    </xf>
    <xf numFmtId="0" fontId="2" fillId="0" borderId="15" xfId="0" applyFont="1" applyBorder="1" applyAlignment="1" applyProtection="1">
      <alignment horizontal="center"/>
    </xf>
    <xf numFmtId="0" fontId="2" fillId="0" borderId="10" xfId="0" applyFont="1" applyBorder="1" applyAlignment="1" applyProtection="1">
      <alignment horizontal="center"/>
    </xf>
    <xf numFmtId="0" fontId="2" fillId="0" borderId="11" xfId="0" applyFont="1" applyBorder="1" applyAlignment="1" applyProtection="1">
      <alignment horizontal="center"/>
    </xf>
    <xf numFmtId="0" fontId="2" fillId="0" borderId="12" xfId="0" applyFont="1" applyBorder="1" applyAlignment="1" applyProtection="1">
      <alignment horizontal="center"/>
    </xf>
    <xf numFmtId="0" fontId="2" fillId="0" borderId="0" xfId="0" applyFont="1" applyBorder="1" applyAlignment="1" applyProtection="1">
      <alignment horizontal="center"/>
    </xf>
    <xf numFmtId="0" fontId="2" fillId="0" borderId="13" xfId="0" applyFont="1" applyBorder="1" applyAlignment="1" applyProtection="1">
      <alignment horizontal="center"/>
    </xf>
    <xf numFmtId="0" fontId="2" fillId="0" borderId="14" xfId="0" applyFont="1" applyBorder="1" applyAlignment="1" applyProtection="1">
      <alignment horizontal="center"/>
    </xf>
    <xf numFmtId="0" fontId="2" fillId="0" borderId="27" xfId="0" applyFont="1" applyBorder="1" applyAlignment="1" applyProtection="1">
      <alignment horizontal="center"/>
    </xf>
    <xf numFmtId="0" fontId="2" fillId="0" borderId="42" xfId="0" applyFont="1" applyBorder="1" applyAlignment="1" applyProtection="1">
      <alignment horizontal="center"/>
    </xf>
    <xf numFmtId="0" fontId="5" fillId="0" borderId="0" xfId="0" applyFont="1" applyAlignment="1" applyProtection="1">
      <alignment horizontal="left" wrapText="1"/>
    </xf>
    <xf numFmtId="166" fontId="3" fillId="2" borderId="31" xfId="3" applyNumberFormat="1" applyFont="1" applyFill="1" applyBorder="1" applyAlignment="1" applyProtection="1">
      <alignment horizontal="center"/>
    </xf>
    <xf numFmtId="8" fontId="3" fillId="2" borderId="31" xfId="2" applyNumberFormat="1" applyFont="1" applyFill="1" applyBorder="1" applyAlignment="1" applyProtection="1">
      <alignment horizontal="center"/>
    </xf>
    <xf numFmtId="8" fontId="0" fillId="0" borderId="22" xfId="0" applyNumberFormat="1" applyBorder="1" applyAlignment="1" applyProtection="1">
      <alignment horizontal="center"/>
    </xf>
    <xf numFmtId="9" fontId="3" fillId="2" borderId="31" xfId="3" applyFont="1" applyFill="1" applyBorder="1" applyAlignment="1" applyProtection="1">
      <alignment horizontal="center"/>
    </xf>
    <xf numFmtId="9" fontId="0" fillId="0" borderId="22" xfId="3" applyFont="1" applyBorder="1" applyAlignment="1" applyProtection="1">
      <alignment horizontal="center"/>
    </xf>
    <xf numFmtId="0" fontId="0" fillId="0" borderId="4" xfId="0" applyBorder="1" applyAlignment="1" applyProtection="1">
      <alignment horizontal="left" wrapText="1"/>
    </xf>
    <xf numFmtId="169" fontId="0" fillId="0" borderId="22" xfId="0" applyNumberFormat="1" applyBorder="1" applyAlignment="1" applyProtection="1">
      <alignment horizontal="center"/>
    </xf>
    <xf numFmtId="167" fontId="3" fillId="2" borderId="31" xfId="3" applyNumberFormat="1" applyFont="1" applyFill="1" applyBorder="1" applyAlignment="1" applyProtection="1">
      <alignment horizontal="center"/>
    </xf>
    <xf numFmtId="167" fontId="0" fillId="0" borderId="22" xfId="3" applyNumberFormat="1" applyFont="1" applyBorder="1" applyAlignment="1" applyProtection="1">
      <alignment horizontal="center"/>
    </xf>
    <xf numFmtId="168" fontId="3" fillId="2" borderId="31" xfId="2" applyNumberFormat="1" applyFont="1" applyFill="1" applyBorder="1" applyAlignment="1" applyProtection="1">
      <alignment horizontal="center"/>
    </xf>
    <xf numFmtId="168" fontId="0" fillId="0" borderId="22" xfId="0" applyNumberFormat="1" applyBorder="1" applyAlignment="1" applyProtection="1">
      <alignment horizontal="center"/>
    </xf>
    <xf numFmtId="8" fontId="0" fillId="2" borderId="31" xfId="2" applyNumberFormat="1" applyFont="1" applyFill="1" applyBorder="1" applyAlignment="1" applyProtection="1"/>
    <xf numFmtId="8" fontId="0" fillId="0" borderId="22" xfId="0" applyNumberFormat="1" applyBorder="1" applyAlignment="1" applyProtection="1"/>
    <xf numFmtId="0" fontId="0" fillId="0" borderId="5" xfId="0" applyBorder="1" applyAlignment="1" applyProtection="1">
      <alignment horizontal="center"/>
      <protection locked="0"/>
    </xf>
    <xf numFmtId="14" fontId="2" fillId="8" borderId="6" xfId="0" applyNumberFormat="1" applyFont="1" applyFill="1" applyBorder="1" applyAlignment="1" applyProtection="1">
      <alignment horizontal="center"/>
    </xf>
    <xf numFmtId="0" fontId="2" fillId="8" borderId="6" xfId="0" applyFont="1" applyFill="1" applyBorder="1" applyAlignment="1" applyProtection="1">
      <alignment horizontal="center"/>
    </xf>
    <xf numFmtId="0" fontId="0" fillId="0" borderId="0" xfId="0" applyAlignment="1">
      <alignment horizontal="left"/>
    </xf>
    <xf numFmtId="0" fontId="1" fillId="0" borderId="0" xfId="0" applyFont="1" applyAlignment="1">
      <alignment horizontal="left" wrapText="1"/>
    </xf>
    <xf numFmtId="0" fontId="0" fillId="0" borderId="0" xfId="0" applyAlignment="1">
      <alignment horizontal="left" wrapText="1"/>
    </xf>
    <xf numFmtId="0" fontId="1" fillId="0" borderId="0" xfId="0" applyFont="1" applyAlignment="1">
      <alignment horizontal="center" wrapText="1"/>
    </xf>
    <xf numFmtId="0" fontId="1" fillId="0" borderId="0" xfId="0" applyFont="1" applyAlignment="1">
      <alignment horizontal="left"/>
    </xf>
    <xf numFmtId="0" fontId="14" fillId="0" borderId="0" xfId="0" applyFont="1" applyAlignment="1">
      <alignment horizontal="center"/>
    </xf>
    <xf numFmtId="0" fontId="0" fillId="0" borderId="0" xfId="0" applyAlignment="1">
      <alignment horizontal="center"/>
    </xf>
    <xf numFmtId="0" fontId="19" fillId="0" borderId="0" xfId="0" applyFont="1" applyAlignment="1">
      <alignment horizontal="left"/>
    </xf>
    <xf numFmtId="0" fontId="11" fillId="0" borderId="0" xfId="0" applyFont="1" applyAlignment="1">
      <alignment horizontal="center" vertical="center"/>
    </xf>
    <xf numFmtId="0" fontId="2" fillId="0" borderId="0" xfId="0" applyFont="1" applyAlignment="1">
      <alignment horizontal="left"/>
    </xf>
    <xf numFmtId="0" fontId="16" fillId="0" borderId="0" xfId="0" applyFont="1" applyAlignment="1">
      <alignment horizontal="left" wrapText="1"/>
    </xf>
    <xf numFmtId="0" fontId="24" fillId="0" borderId="0" xfId="0" applyFont="1" applyAlignment="1">
      <alignment horizontal="center" vertical="center"/>
    </xf>
    <xf numFmtId="0" fontId="26" fillId="0" borderId="0" xfId="0" applyFont="1" applyAlignment="1">
      <alignment horizontal="center"/>
    </xf>
    <xf numFmtId="0" fontId="26" fillId="0" borderId="27" xfId="0" applyFont="1" applyBorder="1" applyAlignment="1">
      <alignment horizontal="left"/>
    </xf>
    <xf numFmtId="0" fontId="11" fillId="0" borderId="27" xfId="0" applyFont="1" applyBorder="1" applyAlignment="1">
      <alignment horizontal="left"/>
    </xf>
    <xf numFmtId="0" fontId="11" fillId="0" borderId="0" xfId="0" applyFont="1" applyAlignment="1">
      <alignment horizontal="left"/>
    </xf>
    <xf numFmtId="0" fontId="27" fillId="0" borderId="0" xfId="0" applyFont="1" applyAlignment="1">
      <alignment horizontal="left" wrapText="1"/>
    </xf>
    <xf numFmtId="0" fontId="30" fillId="0" borderId="0" xfId="0" applyFont="1" applyAlignment="1">
      <alignment horizontal="left" wrapText="1"/>
    </xf>
    <xf numFmtId="0" fontId="11" fillId="0" borderId="0" xfId="0" applyFont="1" applyAlignment="1">
      <alignment horizontal="left" vertical="top" wrapText="1"/>
    </xf>
    <xf numFmtId="0" fontId="11" fillId="0" borderId="4" xfId="0" applyFont="1" applyBorder="1" applyAlignment="1">
      <alignment horizontal="left" vertical="top" wrapText="1"/>
    </xf>
    <xf numFmtId="0" fontId="26" fillId="0" borderId="0" xfId="0" applyFont="1" applyAlignment="1">
      <alignment horizontal="left" vertical="top" wrapText="1"/>
    </xf>
    <xf numFmtId="0" fontId="26" fillId="0" borderId="4" xfId="0" applyFont="1" applyBorder="1" applyAlignment="1">
      <alignment horizontal="left" vertical="top" wrapText="1"/>
    </xf>
    <xf numFmtId="0" fontId="11" fillId="0" borderId="27" xfId="0" applyFont="1" applyBorder="1" applyAlignment="1">
      <alignment horizontal="center"/>
    </xf>
    <xf numFmtId="0" fontId="28" fillId="0" borderId="0" xfId="0" applyFont="1" applyAlignment="1">
      <alignment horizontal="center"/>
    </xf>
    <xf numFmtId="0" fontId="29" fillId="0" borderId="0" xfId="0" applyFont="1" applyAlignment="1">
      <alignment horizontal="center"/>
    </xf>
    <xf numFmtId="0" fontId="27" fillId="0" borderId="0" xfId="0" applyFont="1" applyAlignment="1">
      <alignment horizontal="center"/>
    </xf>
    <xf numFmtId="0" fontId="11" fillId="0" borderId="0" xfId="0" applyFont="1" applyAlignment="1">
      <alignment horizontal="center"/>
    </xf>
    <xf numFmtId="40" fontId="2" fillId="9" borderId="9" xfId="1" applyNumberFormat="1" applyFont="1" applyFill="1" applyBorder="1" applyProtection="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M407"/>
  <sheetViews>
    <sheetView showGridLines="0" tabSelected="1" zoomScale="130" zoomScaleNormal="130" zoomScalePageLayoutView="150" workbookViewId="0">
      <selection activeCell="K310" sqref="K310"/>
    </sheetView>
  </sheetViews>
  <sheetFormatPr defaultColWidth="8.85546875" defaultRowHeight="12.75" x14ac:dyDescent="0.2"/>
  <cols>
    <col min="1" max="1" width="10.28515625" style="229" customWidth="1"/>
    <col min="2" max="2" width="8.85546875" style="18"/>
    <col min="3" max="3" width="5.28515625" style="18" customWidth="1"/>
    <col min="4" max="4" width="9.42578125" style="18" customWidth="1"/>
    <col min="5" max="5" width="17.42578125" style="18" customWidth="1"/>
    <col min="6" max="6" width="16.42578125" style="18" customWidth="1"/>
    <col min="7" max="7" width="16.28515625" style="18" customWidth="1"/>
    <col min="8" max="8" width="20.42578125" style="18" customWidth="1"/>
    <col min="9" max="9" width="12.85546875" style="232" bestFit="1" customWidth="1"/>
    <col min="10" max="16384" width="8.85546875" style="232"/>
  </cols>
  <sheetData>
    <row r="1" spans="1:8" x14ac:dyDescent="0.2">
      <c r="A1" s="383" t="s">
        <v>305</v>
      </c>
      <c r="B1" s="384"/>
      <c r="C1" s="384"/>
      <c r="D1" s="384"/>
      <c r="E1" s="384"/>
      <c r="F1" s="384"/>
      <c r="G1" s="384"/>
      <c r="H1" s="385"/>
    </row>
    <row r="2" spans="1:8" x14ac:dyDescent="0.2">
      <c r="A2" s="371"/>
      <c r="B2" s="369"/>
      <c r="C2" s="369"/>
      <c r="D2" s="369"/>
      <c r="E2" s="369"/>
      <c r="F2" s="369"/>
      <c r="G2" s="369"/>
      <c r="H2" s="370"/>
    </row>
    <row r="3" spans="1:8" x14ac:dyDescent="0.2">
      <c r="A3" s="371"/>
      <c r="B3" s="369"/>
      <c r="C3" s="369"/>
      <c r="D3" s="369"/>
      <c r="E3" s="369"/>
      <c r="F3" s="369"/>
      <c r="G3" s="369"/>
      <c r="H3" s="370"/>
    </row>
    <row r="4" spans="1:8" ht="3" customHeight="1" x14ac:dyDescent="0.2">
      <c r="A4" s="386"/>
      <c r="B4" s="333"/>
      <c r="C4" s="333"/>
      <c r="D4" s="333"/>
      <c r="E4" s="333"/>
      <c r="F4" s="333"/>
      <c r="G4" s="333"/>
      <c r="H4" s="387"/>
    </row>
    <row r="5" spans="1:8" ht="6" customHeight="1" x14ac:dyDescent="0.2">
      <c r="A5" s="228"/>
      <c r="B5" s="227"/>
      <c r="C5" s="227"/>
      <c r="D5" s="227"/>
      <c r="E5" s="227"/>
      <c r="F5" s="227"/>
      <c r="G5" s="227"/>
      <c r="H5" s="227"/>
    </row>
    <row r="6" spans="1:8" x14ac:dyDescent="0.2">
      <c r="A6" s="79" t="s">
        <v>43</v>
      </c>
      <c r="B6" s="19"/>
      <c r="C6" s="19"/>
      <c r="D6" s="19"/>
      <c r="E6" s="19"/>
      <c r="F6" s="19"/>
      <c r="G6" s="19"/>
      <c r="H6" s="19"/>
    </row>
    <row r="7" spans="1:8" x14ac:dyDescent="0.2">
      <c r="A7" s="79"/>
      <c r="B7" s="19"/>
      <c r="C7" s="19"/>
      <c r="D7" s="19"/>
      <c r="E7" s="19"/>
      <c r="F7" s="19"/>
      <c r="G7" s="19"/>
      <c r="H7" s="19"/>
    </row>
    <row r="8" spans="1:8" x14ac:dyDescent="0.2">
      <c r="A8" s="229" t="s">
        <v>44</v>
      </c>
      <c r="C8" s="395" t="s">
        <v>128</v>
      </c>
      <c r="D8" s="396"/>
      <c r="E8" s="396"/>
      <c r="F8" s="397"/>
      <c r="G8" s="53" t="s">
        <v>45</v>
      </c>
      <c r="H8" s="80"/>
    </row>
    <row r="9" spans="1:8" x14ac:dyDescent="0.2">
      <c r="C9" s="80"/>
      <c r="D9" s="80"/>
      <c r="E9" s="80"/>
      <c r="F9" s="80"/>
      <c r="G9" s="80"/>
      <c r="H9" s="80"/>
    </row>
    <row r="10" spans="1:8" x14ac:dyDescent="0.2">
      <c r="A10" s="229" t="s">
        <v>46</v>
      </c>
      <c r="C10" s="395" t="s">
        <v>129</v>
      </c>
      <c r="D10" s="396"/>
      <c r="E10" s="396"/>
      <c r="F10" s="397"/>
      <c r="G10" s="18" t="s">
        <v>131</v>
      </c>
      <c r="H10" s="80"/>
    </row>
    <row r="11" spans="1:8" x14ac:dyDescent="0.2">
      <c r="C11" s="80"/>
      <c r="D11" s="80"/>
      <c r="E11" s="80"/>
      <c r="F11" s="80"/>
      <c r="G11" s="80"/>
      <c r="H11" s="80"/>
    </row>
    <row r="12" spans="1:8" x14ac:dyDescent="0.2">
      <c r="A12" s="229" t="s">
        <v>108</v>
      </c>
      <c r="G12" s="81" t="s">
        <v>109</v>
      </c>
      <c r="H12" s="5" t="s">
        <v>169</v>
      </c>
    </row>
    <row r="13" spans="1:8" x14ac:dyDescent="0.2">
      <c r="A13" s="229" t="s">
        <v>170</v>
      </c>
      <c r="G13" s="82"/>
      <c r="H13" s="83" t="str">
        <f>IFERROR(H12+45,"")</f>
        <v/>
      </c>
    </row>
    <row r="14" spans="1:8" x14ac:dyDescent="0.2">
      <c r="A14" s="229" t="s">
        <v>300</v>
      </c>
      <c r="G14" s="81" t="s">
        <v>109</v>
      </c>
      <c r="H14" s="5" t="s">
        <v>169</v>
      </c>
    </row>
    <row r="15" spans="1:8" x14ac:dyDescent="0.2">
      <c r="A15" s="313" t="s">
        <v>47</v>
      </c>
      <c r="B15" s="314"/>
      <c r="C15" s="314"/>
      <c r="D15" s="314"/>
      <c r="E15" s="314"/>
      <c r="F15" s="314"/>
      <c r="G15" s="314"/>
      <c r="H15" s="315"/>
    </row>
    <row r="16" spans="1:8" ht="3" customHeight="1" x14ac:dyDescent="0.2"/>
    <row r="17" spans="1:8" x14ac:dyDescent="0.2">
      <c r="A17" s="229" t="s">
        <v>48</v>
      </c>
      <c r="B17" s="229" t="s">
        <v>49</v>
      </c>
    </row>
    <row r="18" spans="1:8" x14ac:dyDescent="0.2">
      <c r="B18" s="84" t="s">
        <v>272</v>
      </c>
    </row>
    <row r="19" spans="1:8" x14ac:dyDescent="0.2">
      <c r="B19" s="18" t="s">
        <v>63</v>
      </c>
    </row>
    <row r="20" spans="1:8" x14ac:dyDescent="0.2">
      <c r="B20" s="18" t="s">
        <v>53</v>
      </c>
    </row>
    <row r="21" spans="1:8" x14ac:dyDescent="0.2">
      <c r="B21" s="22" t="s">
        <v>273</v>
      </c>
      <c r="H21" s="85" t="s">
        <v>102</v>
      </c>
    </row>
    <row r="22" spans="1:8" x14ac:dyDescent="0.2">
      <c r="B22" s="18" t="s">
        <v>50</v>
      </c>
      <c r="D22" s="398" t="s">
        <v>274</v>
      </c>
      <c r="E22" s="399"/>
      <c r="F22" s="400"/>
      <c r="G22" s="86" t="s">
        <v>54</v>
      </c>
      <c r="H22" s="4">
        <v>0</v>
      </c>
    </row>
    <row r="23" spans="1:8" ht="6.75" customHeight="1" x14ac:dyDescent="0.2">
      <c r="D23" s="53"/>
      <c r="E23" s="53"/>
      <c r="F23" s="53"/>
      <c r="G23" s="53" t="s">
        <v>54</v>
      </c>
      <c r="H23" s="53"/>
    </row>
    <row r="24" spans="1:8" x14ac:dyDescent="0.2">
      <c r="B24" s="26" t="s">
        <v>216</v>
      </c>
      <c r="D24" s="398" t="s">
        <v>274</v>
      </c>
      <c r="E24" s="399"/>
      <c r="F24" s="400"/>
      <c r="G24" s="86"/>
      <c r="H24" s="4">
        <v>0</v>
      </c>
    </row>
    <row r="25" spans="1:8" ht="6.75" customHeight="1" x14ac:dyDescent="0.2">
      <c r="H25" s="243"/>
    </row>
    <row r="26" spans="1:8" x14ac:dyDescent="0.2">
      <c r="A26" s="229" t="s">
        <v>27</v>
      </c>
      <c r="B26" s="229" t="s">
        <v>28</v>
      </c>
    </row>
    <row r="27" spans="1:8" x14ac:dyDescent="0.2">
      <c r="B27" s="18" t="s">
        <v>110</v>
      </c>
      <c r="G27" s="18" t="s">
        <v>112</v>
      </c>
      <c r="H27" s="5" t="s">
        <v>169</v>
      </c>
    </row>
    <row r="28" spans="1:8" x14ac:dyDescent="0.2">
      <c r="B28" s="18" t="s">
        <v>111</v>
      </c>
      <c r="G28" s="18" t="s">
        <v>113</v>
      </c>
      <c r="H28" s="5" t="s">
        <v>169</v>
      </c>
    </row>
    <row r="29" spans="1:8" ht="6" customHeight="1" x14ac:dyDescent="0.2"/>
    <row r="30" spans="1:8" x14ac:dyDescent="0.2">
      <c r="B30" s="18" t="s">
        <v>26</v>
      </c>
    </row>
    <row r="31" spans="1:8" x14ac:dyDescent="0.2">
      <c r="A31" s="87"/>
      <c r="D31" s="53"/>
      <c r="E31" s="88" t="s">
        <v>51</v>
      </c>
      <c r="F31" s="224"/>
      <c r="G31" s="224"/>
      <c r="H31" s="225"/>
    </row>
    <row r="32" spans="1:8" x14ac:dyDescent="0.2">
      <c r="A32" s="87"/>
      <c r="D32" s="53"/>
      <c r="E32" s="89" t="s">
        <v>217</v>
      </c>
      <c r="F32" s="226"/>
      <c r="G32" s="226"/>
      <c r="H32" s="226"/>
    </row>
    <row r="33" spans="1:8" x14ac:dyDescent="0.2">
      <c r="A33" s="87"/>
      <c r="B33" s="284" t="s">
        <v>231</v>
      </c>
      <c r="C33" s="284"/>
      <c r="D33" s="285"/>
      <c r="E33" s="401"/>
      <c r="F33" s="402"/>
      <c r="G33" s="402"/>
      <c r="H33" s="403"/>
    </row>
    <row r="34" spans="1:8" x14ac:dyDescent="0.2">
      <c r="A34" s="87"/>
      <c r="B34" s="90"/>
      <c r="D34" s="53"/>
      <c r="E34" s="404"/>
      <c r="F34" s="405"/>
      <c r="G34" s="405"/>
      <c r="H34" s="406"/>
    </row>
    <row r="35" spans="1:8" x14ac:dyDescent="0.2">
      <c r="A35" s="87"/>
      <c r="B35" s="90"/>
      <c r="D35" s="53"/>
      <c r="E35" s="407"/>
      <c r="F35" s="408"/>
      <c r="G35" s="408"/>
      <c r="H35" s="409"/>
    </row>
    <row r="36" spans="1:8" x14ac:dyDescent="0.2">
      <c r="A36" s="313" t="s">
        <v>52</v>
      </c>
      <c r="B36" s="314"/>
      <c r="C36" s="314"/>
      <c r="D36" s="314"/>
      <c r="E36" s="314"/>
      <c r="F36" s="314"/>
      <c r="G36" s="314"/>
      <c r="H36" s="315"/>
    </row>
    <row r="37" spans="1:8" ht="7.5" customHeight="1" x14ac:dyDescent="0.2"/>
    <row r="38" spans="1:8" x14ac:dyDescent="0.2">
      <c r="A38" s="229" t="s">
        <v>5</v>
      </c>
      <c r="B38" s="229" t="s">
        <v>137</v>
      </c>
    </row>
    <row r="39" spans="1:8" x14ac:dyDescent="0.2">
      <c r="B39" s="91" t="s">
        <v>275</v>
      </c>
    </row>
    <row r="40" spans="1:8" ht="5.25" customHeight="1" x14ac:dyDescent="0.2"/>
    <row r="41" spans="1:8" x14ac:dyDescent="0.2">
      <c r="B41" s="26" t="s">
        <v>276</v>
      </c>
    </row>
    <row r="42" spans="1:8" x14ac:dyDescent="0.2">
      <c r="B42" s="34" t="s">
        <v>142</v>
      </c>
      <c r="H42" s="6">
        <v>0</v>
      </c>
    </row>
    <row r="43" spans="1:8" ht="6.75" customHeight="1" x14ac:dyDescent="0.2"/>
    <row r="44" spans="1:8" x14ac:dyDescent="0.2">
      <c r="B44" s="26" t="s">
        <v>277</v>
      </c>
    </row>
    <row r="45" spans="1:8" ht="26.25" customHeight="1" x14ac:dyDescent="0.2">
      <c r="B45" s="392" t="s">
        <v>143</v>
      </c>
      <c r="C45" s="392"/>
      <c r="D45" s="392"/>
      <c r="E45" s="392"/>
      <c r="F45" s="392"/>
      <c r="G45" s="394"/>
      <c r="H45" s="6">
        <v>0</v>
      </c>
    </row>
    <row r="46" spans="1:8" ht="3.75" customHeight="1" x14ac:dyDescent="0.2"/>
    <row r="47" spans="1:8" x14ac:dyDescent="0.2">
      <c r="C47" s="18" t="s">
        <v>132</v>
      </c>
      <c r="H47" s="92">
        <f>+H45-H42</f>
        <v>0</v>
      </c>
    </row>
    <row r="48" spans="1:8" x14ac:dyDescent="0.2">
      <c r="C48" s="18" t="s">
        <v>133</v>
      </c>
      <c r="H48" s="93" t="e">
        <f>+H47/H42</f>
        <v>#DIV/0!</v>
      </c>
    </row>
    <row r="49" spans="2:8" ht="8.25" customHeight="1" x14ac:dyDescent="0.2"/>
    <row r="50" spans="2:8" x14ac:dyDescent="0.2">
      <c r="B50" s="94" t="s">
        <v>278</v>
      </c>
      <c r="C50" s="95"/>
      <c r="D50" s="95"/>
      <c r="E50" s="95"/>
      <c r="F50" s="95"/>
      <c r="G50" s="95"/>
      <c r="H50" s="96"/>
    </row>
    <row r="51" spans="2:8" x14ac:dyDescent="0.2">
      <c r="B51" s="58" t="s">
        <v>12</v>
      </c>
      <c r="C51" s="53"/>
      <c r="D51" s="53"/>
      <c r="E51" s="53"/>
      <c r="F51" s="53"/>
      <c r="G51" s="53"/>
      <c r="H51" s="59"/>
    </row>
    <row r="52" spans="2:8" ht="6.75" customHeight="1" x14ac:dyDescent="0.2">
      <c r="B52" s="58"/>
      <c r="C52" s="53"/>
      <c r="D52" s="53"/>
      <c r="E52" s="53"/>
      <c r="F52" s="53"/>
      <c r="G52" s="53"/>
      <c r="H52" s="59"/>
    </row>
    <row r="53" spans="2:8" x14ac:dyDescent="0.2">
      <c r="B53" s="58"/>
      <c r="C53" s="97" t="s">
        <v>134</v>
      </c>
      <c r="D53" s="53"/>
      <c r="E53" s="53"/>
      <c r="F53" s="53"/>
      <c r="G53" s="53"/>
      <c r="H53" s="59"/>
    </row>
    <row r="54" spans="2:8" x14ac:dyDescent="0.2">
      <c r="B54" s="58"/>
      <c r="C54" s="53" t="s">
        <v>135</v>
      </c>
      <c r="D54" s="53"/>
      <c r="E54" s="53"/>
      <c r="F54" s="53"/>
      <c r="G54" s="7">
        <v>0</v>
      </c>
      <c r="H54" s="59" t="s">
        <v>3</v>
      </c>
    </row>
    <row r="55" spans="2:8" ht="5.25" customHeight="1" x14ac:dyDescent="0.2">
      <c r="B55" s="58"/>
      <c r="C55" s="53"/>
      <c r="D55" s="53"/>
      <c r="E55" s="53"/>
      <c r="F55" s="53"/>
      <c r="G55" s="98"/>
      <c r="H55" s="59"/>
    </row>
    <row r="56" spans="2:8" ht="26.25" customHeight="1" x14ac:dyDescent="0.2">
      <c r="B56" s="58"/>
      <c r="C56" s="412" t="s">
        <v>229</v>
      </c>
      <c r="D56" s="413"/>
      <c r="E56" s="413"/>
      <c r="F56" s="414"/>
      <c r="G56" s="7">
        <v>0</v>
      </c>
      <c r="H56" s="59" t="s">
        <v>3</v>
      </c>
    </row>
    <row r="57" spans="2:8" ht="7.5" customHeight="1" x14ac:dyDescent="0.2">
      <c r="B57" s="58"/>
      <c r="C57" s="53"/>
      <c r="D57" s="53"/>
      <c r="E57" s="53"/>
      <c r="F57" s="53"/>
      <c r="H57" s="99"/>
    </row>
    <row r="58" spans="2:8" x14ac:dyDescent="0.2">
      <c r="B58" s="58"/>
      <c r="C58" s="97" t="s">
        <v>13</v>
      </c>
      <c r="D58" s="53"/>
      <c r="E58" s="53"/>
      <c r="F58" s="53"/>
      <c r="H58" s="99"/>
    </row>
    <row r="59" spans="2:8" x14ac:dyDescent="0.2">
      <c r="B59" s="58"/>
      <c r="C59" s="100" t="s">
        <v>294</v>
      </c>
      <c r="D59" s="53"/>
      <c r="E59" s="53"/>
      <c r="F59" s="53"/>
      <c r="G59" s="7">
        <v>0</v>
      </c>
      <c r="H59" s="59" t="s">
        <v>3</v>
      </c>
    </row>
    <row r="60" spans="2:8" ht="8.25" customHeight="1" x14ac:dyDescent="0.2">
      <c r="B60" s="58"/>
      <c r="C60" s="53"/>
      <c r="D60" s="53"/>
      <c r="E60" s="53"/>
      <c r="F60" s="53"/>
      <c r="H60" s="99"/>
    </row>
    <row r="61" spans="2:8" x14ac:dyDescent="0.2">
      <c r="B61" s="58"/>
      <c r="C61" s="87" t="s">
        <v>136</v>
      </c>
      <c r="D61" s="87"/>
      <c r="E61" s="87"/>
      <c r="F61" s="87"/>
      <c r="H61" s="101"/>
    </row>
    <row r="62" spans="2:8" x14ac:dyDescent="0.2">
      <c r="B62" s="63"/>
      <c r="C62" s="102" t="s">
        <v>14</v>
      </c>
      <c r="D62" s="102"/>
      <c r="E62" s="102"/>
      <c r="F62" s="102"/>
      <c r="G62" s="103">
        <f>+G54+G59+G56</f>
        <v>0</v>
      </c>
      <c r="H62" s="104" t="s">
        <v>3</v>
      </c>
    </row>
    <row r="63" spans="2:8" ht="7.5" customHeight="1" thickBot="1" x14ac:dyDescent="0.25">
      <c r="B63" s="53"/>
      <c r="C63" s="87"/>
      <c r="D63" s="87"/>
      <c r="E63" s="87"/>
      <c r="F63" s="87"/>
      <c r="G63" s="105"/>
      <c r="H63" s="87"/>
    </row>
    <row r="64" spans="2:8" ht="13.5" thickBot="1" x14ac:dyDescent="0.25">
      <c r="B64" s="87" t="s">
        <v>279</v>
      </c>
      <c r="C64" s="87"/>
      <c r="D64" s="87"/>
      <c r="E64" s="87"/>
      <c r="F64" s="87"/>
      <c r="G64" s="105"/>
      <c r="H64" s="8">
        <v>0</v>
      </c>
    </row>
    <row r="65" spans="1:8" ht="13.5" thickBot="1" x14ac:dyDescent="0.25">
      <c r="B65" s="87" t="s">
        <v>280</v>
      </c>
      <c r="C65" s="87"/>
      <c r="D65" s="87"/>
      <c r="E65" s="87"/>
      <c r="F65" s="87"/>
      <c r="G65" s="105"/>
      <c r="H65" s="8">
        <v>0</v>
      </c>
    </row>
    <row r="66" spans="1:8" ht="13.5" customHeight="1" thickBot="1" x14ac:dyDescent="0.25">
      <c r="B66" s="229" t="s">
        <v>228</v>
      </c>
      <c r="H66" s="8">
        <v>0</v>
      </c>
    </row>
    <row r="67" spans="1:8" ht="25.5" customHeight="1" x14ac:dyDescent="0.2">
      <c r="A67" s="229" t="s">
        <v>4</v>
      </c>
      <c r="B67" s="229" t="s">
        <v>197</v>
      </c>
    </row>
    <row r="68" spans="1:8" x14ac:dyDescent="0.2">
      <c r="B68" s="18" t="s">
        <v>138</v>
      </c>
    </row>
    <row r="69" spans="1:8" ht="7.5" customHeight="1" x14ac:dyDescent="0.2"/>
    <row r="70" spans="1:8" x14ac:dyDescent="0.2">
      <c r="B70" s="91" t="s">
        <v>233</v>
      </c>
    </row>
    <row r="71" spans="1:8" x14ac:dyDescent="0.2">
      <c r="B71" s="18" t="s">
        <v>15</v>
      </c>
    </row>
    <row r="72" spans="1:8" ht="6.75" customHeight="1" x14ac:dyDescent="0.2"/>
    <row r="73" spans="1:8" x14ac:dyDescent="0.2">
      <c r="B73" s="18" t="s">
        <v>139</v>
      </c>
    </row>
    <row r="74" spans="1:8" x14ac:dyDescent="0.2">
      <c r="C74" s="18" t="s">
        <v>6</v>
      </c>
      <c r="H74" s="6">
        <v>0</v>
      </c>
    </row>
    <row r="75" spans="1:8" x14ac:dyDescent="0.2">
      <c r="C75" s="18" t="s">
        <v>7</v>
      </c>
      <c r="H75" s="6">
        <v>0</v>
      </c>
    </row>
    <row r="76" spans="1:8" x14ac:dyDescent="0.2">
      <c r="C76" s="18" t="s">
        <v>140</v>
      </c>
      <c r="H76" s="106">
        <f>+H75-H74</f>
        <v>0</v>
      </c>
    </row>
    <row r="77" spans="1:8" x14ac:dyDescent="0.2">
      <c r="C77" s="18" t="s">
        <v>141</v>
      </c>
      <c r="H77" s="107" t="e">
        <f>+H76/H74</f>
        <v>#DIV/0!</v>
      </c>
    </row>
    <row r="78" spans="1:8" ht="6.75" customHeight="1" x14ac:dyDescent="0.2"/>
    <row r="79" spans="1:8" x14ac:dyDescent="0.2">
      <c r="B79" s="91" t="s">
        <v>234</v>
      </c>
    </row>
    <row r="80" spans="1:8" x14ac:dyDescent="0.2">
      <c r="B80" s="18" t="s">
        <v>144</v>
      </c>
    </row>
    <row r="81" spans="1:8" x14ac:dyDescent="0.2">
      <c r="C81" s="26" t="s">
        <v>6</v>
      </c>
      <c r="H81" s="6">
        <v>0</v>
      </c>
    </row>
    <row r="82" spans="1:8" x14ac:dyDescent="0.2">
      <c r="C82" s="18" t="s">
        <v>7</v>
      </c>
      <c r="H82" s="6">
        <v>0</v>
      </c>
    </row>
    <row r="83" spans="1:8" x14ac:dyDescent="0.2">
      <c r="C83" s="18" t="s">
        <v>140</v>
      </c>
      <c r="H83" s="106">
        <f>SUM(H82-H81)</f>
        <v>0</v>
      </c>
    </row>
    <row r="84" spans="1:8" x14ac:dyDescent="0.2">
      <c r="C84" s="18" t="s">
        <v>141</v>
      </c>
      <c r="H84" s="107" t="e">
        <f>+H83/H81</f>
        <v>#DIV/0!</v>
      </c>
    </row>
    <row r="85" spans="1:8" ht="8.25" customHeight="1" thickBot="1" x14ac:dyDescent="0.25">
      <c r="H85" s="53"/>
    </row>
    <row r="86" spans="1:8" x14ac:dyDescent="0.2">
      <c r="B86" s="287" t="s">
        <v>281</v>
      </c>
      <c r="C86" s="288"/>
      <c r="D86" s="288"/>
      <c r="E86" s="288"/>
      <c r="F86" s="288"/>
      <c r="G86" s="288"/>
      <c r="H86" s="289"/>
    </row>
    <row r="87" spans="1:8" ht="15.75" customHeight="1" x14ac:dyDescent="0.2">
      <c r="B87" s="290"/>
      <c r="C87" s="291"/>
      <c r="D87" s="291"/>
      <c r="E87" s="291"/>
      <c r="F87" s="291"/>
      <c r="G87" s="291"/>
      <c r="H87" s="292"/>
    </row>
    <row r="88" spans="1:8" x14ac:dyDescent="0.2">
      <c r="B88" s="303"/>
      <c r="C88" s="304"/>
      <c r="D88" s="304"/>
      <c r="E88" s="304"/>
      <c r="F88" s="304"/>
      <c r="G88" s="304"/>
      <c r="H88" s="305"/>
    </row>
    <row r="89" spans="1:8" x14ac:dyDescent="0.2">
      <c r="B89" s="306"/>
      <c r="C89" s="307"/>
      <c r="D89" s="307"/>
      <c r="E89" s="307"/>
      <c r="F89" s="307"/>
      <c r="G89" s="307"/>
      <c r="H89" s="308"/>
    </row>
    <row r="90" spans="1:8" ht="30" customHeight="1" x14ac:dyDescent="0.2">
      <c r="B90" s="309"/>
      <c r="C90" s="310"/>
      <c r="D90" s="310"/>
      <c r="E90" s="310"/>
      <c r="F90" s="310"/>
      <c r="G90" s="310"/>
      <c r="H90" s="311"/>
    </row>
    <row r="91" spans="1:8" x14ac:dyDescent="0.2">
      <c r="B91" s="108"/>
      <c r="C91" s="109" t="s">
        <v>119</v>
      </c>
      <c r="D91" s="95"/>
      <c r="E91" s="95"/>
      <c r="F91" s="95"/>
      <c r="G91" s="6">
        <v>0</v>
      </c>
      <c r="H91" s="110"/>
    </row>
    <row r="92" spans="1:8" x14ac:dyDescent="0.2">
      <c r="B92" s="111"/>
      <c r="C92" s="90" t="s">
        <v>120</v>
      </c>
      <c r="D92" s="53"/>
      <c r="E92" s="53"/>
      <c r="F92" s="53"/>
      <c r="G92" s="6">
        <v>0</v>
      </c>
      <c r="H92" s="112"/>
    </row>
    <row r="93" spans="1:8" ht="27.75" customHeight="1" thickBot="1" x14ac:dyDescent="0.25">
      <c r="B93" s="113"/>
      <c r="C93" s="316" t="s">
        <v>230</v>
      </c>
      <c r="D93" s="317"/>
      <c r="E93" s="317"/>
      <c r="F93" s="318"/>
      <c r="G93" s="114">
        <f>SUM(G92-G91)</f>
        <v>0</v>
      </c>
      <c r="H93" s="115" t="e">
        <f>SUM(G92-G91)/G91</f>
        <v>#DIV/0!</v>
      </c>
    </row>
    <row r="95" spans="1:8" x14ac:dyDescent="0.2">
      <c r="A95" s="116" t="s">
        <v>145</v>
      </c>
      <c r="B95" s="117"/>
      <c r="C95" s="117"/>
      <c r="D95" s="117"/>
      <c r="E95" s="117"/>
      <c r="F95" s="117"/>
      <c r="G95" s="117"/>
      <c r="H95" s="118"/>
    </row>
    <row r="96" spans="1:8" x14ac:dyDescent="0.2">
      <c r="A96" s="119" t="s">
        <v>122</v>
      </c>
      <c r="B96" s="120"/>
      <c r="C96" s="120"/>
      <c r="D96" s="120"/>
      <c r="E96" s="120"/>
      <c r="F96" s="120"/>
      <c r="G96" s="120"/>
      <c r="H96" s="121"/>
    </row>
    <row r="97" spans="1:8" x14ac:dyDescent="0.2">
      <c r="B97" s="53"/>
      <c r="C97" s="53"/>
      <c r="D97" s="53"/>
      <c r="E97" s="53"/>
      <c r="F97" s="53"/>
      <c r="G97" s="53"/>
      <c r="H97" s="53"/>
    </row>
    <row r="98" spans="1:8" x14ac:dyDescent="0.2">
      <c r="A98" s="229" t="s">
        <v>56</v>
      </c>
      <c r="B98" s="286" t="s">
        <v>232</v>
      </c>
      <c r="C98" s="286"/>
      <c r="D98" s="286"/>
      <c r="E98" s="286"/>
      <c r="F98" s="286"/>
      <c r="G98" s="286"/>
      <c r="H98" s="286"/>
    </row>
    <row r="99" spans="1:8" x14ac:dyDescent="0.2">
      <c r="B99" s="18" t="s">
        <v>146</v>
      </c>
    </row>
    <row r="100" spans="1:8" x14ac:dyDescent="0.2">
      <c r="B100" s="91" t="s">
        <v>235</v>
      </c>
    </row>
    <row r="102" spans="1:8" x14ac:dyDescent="0.2">
      <c r="C102" s="18" t="s">
        <v>9</v>
      </c>
      <c r="G102" s="122">
        <f>+H42</f>
        <v>0</v>
      </c>
      <c r="H102" s="123" t="s">
        <v>54</v>
      </c>
    </row>
    <row r="103" spans="1:8" x14ac:dyDescent="0.2">
      <c r="C103" s="18" t="s">
        <v>10</v>
      </c>
      <c r="G103" s="122">
        <f>+H74+H81</f>
        <v>0</v>
      </c>
      <c r="H103" s="124" t="s">
        <v>54</v>
      </c>
    </row>
    <row r="104" spans="1:8" x14ac:dyDescent="0.2">
      <c r="D104" s="18" t="s">
        <v>11</v>
      </c>
      <c r="H104" s="122">
        <f>+G102+G103</f>
        <v>0</v>
      </c>
    </row>
    <row r="105" spans="1:8" ht="7.5" customHeight="1" x14ac:dyDescent="0.2">
      <c r="H105" s="55"/>
    </row>
    <row r="106" spans="1:8" x14ac:dyDescent="0.2">
      <c r="B106" s="18" t="s">
        <v>147</v>
      </c>
      <c r="H106" s="55"/>
    </row>
    <row r="107" spans="1:8" x14ac:dyDescent="0.2">
      <c r="B107" s="392" t="s">
        <v>236</v>
      </c>
      <c r="C107" s="392"/>
      <c r="D107" s="392"/>
      <c r="E107" s="392"/>
      <c r="F107" s="392"/>
      <c r="G107" s="392"/>
      <c r="H107" s="392"/>
    </row>
    <row r="108" spans="1:8" ht="6" customHeight="1" x14ac:dyDescent="0.2">
      <c r="H108" s="55"/>
    </row>
    <row r="109" spans="1:8" x14ac:dyDescent="0.2">
      <c r="C109" s="18" t="s">
        <v>9</v>
      </c>
      <c r="G109" s="122">
        <f>+H45</f>
        <v>0</v>
      </c>
      <c r="H109" s="123" t="s">
        <v>54</v>
      </c>
    </row>
    <row r="110" spans="1:8" x14ac:dyDescent="0.2">
      <c r="C110" s="18" t="s">
        <v>10</v>
      </c>
      <c r="G110" s="122">
        <f>+H75+H82</f>
        <v>0</v>
      </c>
      <c r="H110" s="124" t="s">
        <v>54</v>
      </c>
    </row>
    <row r="111" spans="1:8" x14ac:dyDescent="0.2">
      <c r="D111" s="18" t="s">
        <v>11</v>
      </c>
      <c r="H111" s="122">
        <f>+G109+G110</f>
        <v>0</v>
      </c>
    </row>
    <row r="112" spans="1:8" ht="9" customHeight="1" thickBot="1" x14ac:dyDescent="0.25"/>
    <row r="113" spans="1:8" ht="5.25" customHeight="1" x14ac:dyDescent="0.2">
      <c r="B113" s="125"/>
      <c r="C113" s="126"/>
      <c r="D113" s="126"/>
      <c r="E113" s="126"/>
      <c r="F113" s="126"/>
      <c r="G113" s="126"/>
      <c r="H113" s="127"/>
    </row>
    <row r="114" spans="1:8" x14ac:dyDescent="0.2">
      <c r="B114" s="111"/>
      <c r="C114" s="87" t="s">
        <v>148</v>
      </c>
      <c r="D114" s="87"/>
      <c r="E114" s="87"/>
      <c r="F114" s="87"/>
      <c r="G114" s="53"/>
      <c r="H114" s="128">
        <f>+H111-H104</f>
        <v>0</v>
      </c>
    </row>
    <row r="115" spans="1:8" ht="13.5" customHeight="1" x14ac:dyDescent="0.2">
      <c r="B115" s="111"/>
      <c r="C115" s="129" t="s">
        <v>125</v>
      </c>
      <c r="D115" s="87"/>
      <c r="E115" s="87"/>
      <c r="F115" s="87"/>
      <c r="G115" s="53"/>
      <c r="H115" s="130"/>
    </row>
    <row r="116" spans="1:8" x14ac:dyDescent="0.2">
      <c r="B116" s="111"/>
      <c r="C116" s="87" t="s">
        <v>149</v>
      </c>
      <c r="D116" s="87"/>
      <c r="E116" s="87"/>
      <c r="F116" s="87"/>
      <c r="G116" s="53"/>
      <c r="H116" s="131" t="e">
        <f>+H114/H104</f>
        <v>#DIV/0!</v>
      </c>
    </row>
    <row r="117" spans="1:8" ht="9" customHeight="1" x14ac:dyDescent="0.2">
      <c r="B117" s="111"/>
      <c r="C117" s="87"/>
      <c r="D117" s="87"/>
      <c r="E117" s="87"/>
      <c r="F117" s="87"/>
      <c r="G117" s="53"/>
      <c r="H117" s="130"/>
    </row>
    <row r="118" spans="1:8" ht="29.25" customHeight="1" thickBot="1" x14ac:dyDescent="0.25">
      <c r="B118" s="113"/>
      <c r="C118" s="390" t="s">
        <v>198</v>
      </c>
      <c r="D118" s="390"/>
      <c r="E118" s="390"/>
      <c r="F118" s="390"/>
      <c r="G118" s="391"/>
      <c r="H118" s="132" t="e">
        <f>SUM(G102*0.01)*(H74/H42)+(G102*0.01)</f>
        <v>#DIV/0!</v>
      </c>
    </row>
    <row r="119" spans="1:8" x14ac:dyDescent="0.2">
      <c r="A119" s="313" t="s">
        <v>55</v>
      </c>
      <c r="B119" s="314"/>
      <c r="C119" s="314"/>
      <c r="D119" s="314"/>
      <c r="E119" s="314"/>
      <c r="F119" s="314"/>
      <c r="G119" s="314"/>
      <c r="H119" s="315"/>
    </row>
    <row r="120" spans="1:8" ht="9" customHeight="1" x14ac:dyDescent="0.2"/>
    <row r="121" spans="1:8" x14ac:dyDescent="0.2">
      <c r="A121" s="229" t="s">
        <v>8</v>
      </c>
      <c r="B121" s="393" t="s">
        <v>238</v>
      </c>
      <c r="C121" s="393"/>
      <c r="D121" s="393"/>
      <c r="E121" s="393"/>
      <c r="F121" s="393"/>
      <c r="G121" s="393"/>
      <c r="H121" s="393"/>
    </row>
    <row r="122" spans="1:8" x14ac:dyDescent="0.2">
      <c r="B122" s="393"/>
      <c r="C122" s="393"/>
      <c r="D122" s="393"/>
      <c r="E122" s="393"/>
      <c r="F122" s="393"/>
      <c r="G122" s="393"/>
      <c r="H122" s="393"/>
    </row>
    <row r="123" spans="1:8" ht="9.75" customHeight="1" x14ac:dyDescent="0.2">
      <c r="B123" s="91"/>
    </row>
    <row r="124" spans="1:8" s="236" customFormat="1" ht="27.75" customHeight="1" x14ac:dyDescent="0.2">
      <c r="A124" s="228"/>
      <c r="B124" s="312" t="s">
        <v>282</v>
      </c>
      <c r="C124" s="312"/>
      <c r="D124" s="312"/>
      <c r="E124" s="312"/>
      <c r="F124" s="312"/>
      <c r="G124" s="312"/>
      <c r="H124" s="312"/>
    </row>
    <row r="125" spans="1:8" x14ac:dyDescent="0.2">
      <c r="B125" s="293"/>
      <c r="C125" s="294"/>
      <c r="D125" s="294"/>
      <c r="E125" s="294"/>
      <c r="F125" s="294"/>
      <c r="G125" s="294"/>
      <c r="H125" s="295"/>
    </row>
    <row r="126" spans="1:8" x14ac:dyDescent="0.2">
      <c r="B126" s="296"/>
      <c r="C126" s="297"/>
      <c r="D126" s="297"/>
      <c r="E126" s="297"/>
      <c r="F126" s="297"/>
      <c r="G126" s="297"/>
      <c r="H126" s="298"/>
    </row>
    <row r="127" spans="1:8" x14ac:dyDescent="0.2">
      <c r="B127" s="296"/>
      <c r="C127" s="297"/>
      <c r="D127" s="297"/>
      <c r="E127" s="297"/>
      <c r="F127" s="297"/>
      <c r="G127" s="297"/>
      <c r="H127" s="298"/>
    </row>
    <row r="128" spans="1:8" x14ac:dyDescent="0.2">
      <c r="B128" s="296"/>
      <c r="C128" s="297"/>
      <c r="D128" s="297"/>
      <c r="E128" s="297"/>
      <c r="F128" s="297"/>
      <c r="G128" s="297"/>
      <c r="H128" s="298"/>
    </row>
    <row r="129" spans="2:8" x14ac:dyDescent="0.2">
      <c r="B129" s="296"/>
      <c r="C129" s="297"/>
      <c r="D129" s="297"/>
      <c r="E129" s="297"/>
      <c r="F129" s="297"/>
      <c r="G129" s="297"/>
      <c r="H129" s="298"/>
    </row>
    <row r="130" spans="2:8" x14ac:dyDescent="0.2">
      <c r="B130" s="299"/>
      <c r="C130" s="300"/>
      <c r="D130" s="300"/>
      <c r="E130" s="300"/>
      <c r="F130" s="300"/>
      <c r="G130" s="300"/>
      <c r="H130" s="301"/>
    </row>
    <row r="131" spans="2:8" ht="9" customHeight="1" x14ac:dyDescent="0.2">
      <c r="B131" s="53"/>
      <c r="C131" s="53"/>
      <c r="D131" s="53"/>
      <c r="E131" s="53"/>
      <c r="F131" s="53"/>
      <c r="G131" s="53"/>
      <c r="H131" s="53"/>
    </row>
    <row r="132" spans="2:8" ht="26.25" customHeight="1" x14ac:dyDescent="0.2">
      <c r="B132" s="312" t="s">
        <v>237</v>
      </c>
      <c r="C132" s="312"/>
      <c r="D132" s="312"/>
      <c r="E132" s="312"/>
      <c r="F132" s="312"/>
      <c r="G132" s="312"/>
      <c r="H132" s="312"/>
    </row>
    <row r="133" spans="2:8" x14ac:dyDescent="0.2">
      <c r="B133" s="293"/>
      <c r="C133" s="294"/>
      <c r="D133" s="294"/>
      <c r="E133" s="294"/>
      <c r="F133" s="294"/>
      <c r="G133" s="294"/>
      <c r="H133" s="295"/>
    </row>
    <row r="134" spans="2:8" x14ac:dyDescent="0.2">
      <c r="B134" s="296"/>
      <c r="C134" s="302"/>
      <c r="D134" s="302"/>
      <c r="E134" s="302"/>
      <c r="F134" s="302"/>
      <c r="G134" s="302"/>
      <c r="H134" s="298"/>
    </row>
    <row r="135" spans="2:8" x14ac:dyDescent="0.2">
      <c r="B135" s="296"/>
      <c r="C135" s="302"/>
      <c r="D135" s="302"/>
      <c r="E135" s="302"/>
      <c r="F135" s="302"/>
      <c r="G135" s="302"/>
      <c r="H135" s="298"/>
    </row>
    <row r="136" spans="2:8" x14ac:dyDescent="0.2">
      <c r="B136" s="296"/>
      <c r="C136" s="302"/>
      <c r="D136" s="302"/>
      <c r="E136" s="302"/>
      <c r="F136" s="302"/>
      <c r="G136" s="302"/>
      <c r="H136" s="298"/>
    </row>
    <row r="137" spans="2:8" x14ac:dyDescent="0.2">
      <c r="B137" s="296"/>
      <c r="C137" s="302"/>
      <c r="D137" s="302"/>
      <c r="E137" s="302"/>
      <c r="F137" s="302"/>
      <c r="G137" s="302"/>
      <c r="H137" s="298"/>
    </row>
    <row r="138" spans="2:8" x14ac:dyDescent="0.2">
      <c r="B138" s="299"/>
      <c r="C138" s="300"/>
      <c r="D138" s="300"/>
      <c r="E138" s="300"/>
      <c r="F138" s="300"/>
      <c r="G138" s="300"/>
      <c r="H138" s="301"/>
    </row>
    <row r="139" spans="2:8" ht="9" customHeight="1" x14ac:dyDescent="0.2">
      <c r="B139" s="53"/>
      <c r="C139" s="53"/>
      <c r="D139" s="53"/>
      <c r="E139" s="53"/>
      <c r="F139" s="53"/>
      <c r="G139" s="53"/>
      <c r="H139" s="53"/>
    </row>
    <row r="140" spans="2:8" ht="40.5" customHeight="1" x14ac:dyDescent="0.2">
      <c r="B140" s="312" t="s">
        <v>226</v>
      </c>
      <c r="C140" s="312"/>
      <c r="D140" s="312"/>
      <c r="E140" s="312"/>
      <c r="F140" s="312"/>
      <c r="G140" s="312"/>
      <c r="H140" s="312"/>
    </row>
    <row r="141" spans="2:8" x14ac:dyDescent="0.2">
      <c r="B141" s="293"/>
      <c r="C141" s="294"/>
      <c r="D141" s="294"/>
      <c r="E141" s="294"/>
      <c r="F141" s="294"/>
      <c r="G141" s="294"/>
      <c r="H141" s="295"/>
    </row>
    <row r="142" spans="2:8" x14ac:dyDescent="0.2">
      <c r="B142" s="296"/>
      <c r="C142" s="302"/>
      <c r="D142" s="302"/>
      <c r="E142" s="302"/>
      <c r="F142" s="302"/>
      <c r="G142" s="302"/>
      <c r="H142" s="298"/>
    </row>
    <row r="143" spans="2:8" x14ac:dyDescent="0.2">
      <c r="B143" s="296"/>
      <c r="C143" s="302"/>
      <c r="D143" s="302"/>
      <c r="E143" s="302"/>
      <c r="F143" s="302"/>
      <c r="G143" s="302"/>
      <c r="H143" s="298"/>
    </row>
    <row r="144" spans="2:8" x14ac:dyDescent="0.2">
      <c r="B144" s="296"/>
      <c r="C144" s="302"/>
      <c r="D144" s="302"/>
      <c r="E144" s="302"/>
      <c r="F144" s="302"/>
      <c r="G144" s="302"/>
      <c r="H144" s="298"/>
    </row>
    <row r="145" spans="1:8" x14ac:dyDescent="0.2">
      <c r="B145" s="296"/>
      <c r="C145" s="302"/>
      <c r="D145" s="302"/>
      <c r="E145" s="302"/>
      <c r="F145" s="302"/>
      <c r="G145" s="302"/>
      <c r="H145" s="298"/>
    </row>
    <row r="146" spans="1:8" x14ac:dyDescent="0.2">
      <c r="B146" s="296"/>
      <c r="C146" s="302"/>
      <c r="D146" s="302"/>
      <c r="E146" s="302"/>
      <c r="F146" s="302"/>
      <c r="G146" s="302"/>
      <c r="H146" s="298"/>
    </row>
    <row r="147" spans="1:8" x14ac:dyDescent="0.2">
      <c r="B147" s="296"/>
      <c r="C147" s="302"/>
      <c r="D147" s="302"/>
      <c r="E147" s="302"/>
      <c r="F147" s="302"/>
      <c r="G147" s="302"/>
      <c r="H147" s="298"/>
    </row>
    <row r="148" spans="1:8" x14ac:dyDescent="0.2">
      <c r="B148" s="299"/>
      <c r="C148" s="300"/>
      <c r="D148" s="300"/>
      <c r="E148" s="300"/>
      <c r="F148" s="300"/>
      <c r="G148" s="300"/>
      <c r="H148" s="301"/>
    </row>
    <row r="149" spans="1:8" x14ac:dyDescent="0.2">
      <c r="B149" s="53"/>
      <c r="C149" s="53"/>
      <c r="D149" s="53"/>
      <c r="E149" s="53"/>
      <c r="F149" s="53"/>
      <c r="G149" s="53"/>
      <c r="H149" s="53"/>
    </row>
    <row r="150" spans="1:8" x14ac:dyDescent="0.2">
      <c r="A150" s="229" t="s">
        <v>150</v>
      </c>
      <c r="B150" s="53"/>
      <c r="C150" s="53"/>
      <c r="D150" s="53"/>
      <c r="E150" s="53"/>
      <c r="F150" s="53"/>
      <c r="G150" s="53"/>
      <c r="H150" s="53"/>
    </row>
    <row r="151" spans="1:8" x14ac:dyDescent="0.2">
      <c r="B151" s="133" t="s">
        <v>151</v>
      </c>
      <c r="C151" s="133"/>
      <c r="D151" s="133"/>
      <c r="E151" s="133"/>
      <c r="F151" s="133"/>
      <c r="G151" s="388">
        <f>SUM(H185+H190)</f>
        <v>0</v>
      </c>
      <c r="H151" s="389"/>
    </row>
    <row r="152" spans="1:8" x14ac:dyDescent="0.2">
      <c r="B152" s="134" t="s">
        <v>126</v>
      </c>
      <c r="C152" s="133"/>
      <c r="D152" s="133"/>
      <c r="E152" s="133"/>
      <c r="F152" s="133"/>
      <c r="G152" s="429">
        <v>0.03</v>
      </c>
      <c r="H152" s="430"/>
    </row>
    <row r="153" spans="1:8" ht="24" customHeight="1" x14ac:dyDescent="0.2">
      <c r="B153" s="410" t="s">
        <v>239</v>
      </c>
      <c r="C153" s="320"/>
      <c r="D153" s="320"/>
      <c r="E153" s="320"/>
      <c r="F153" s="411"/>
      <c r="G153" s="424">
        <f>SUM(G151*G152)</f>
        <v>0</v>
      </c>
      <c r="H153" s="425"/>
    </row>
    <row r="154" spans="1:8" x14ac:dyDescent="0.2">
      <c r="B154" s="53"/>
      <c r="C154" s="53"/>
      <c r="D154" s="53"/>
      <c r="E154" s="53"/>
      <c r="F154" s="53"/>
      <c r="G154" s="53"/>
      <c r="H154" s="53"/>
    </row>
    <row r="155" spans="1:8" x14ac:dyDescent="0.2">
      <c r="A155" s="313" t="s">
        <v>200</v>
      </c>
      <c r="B155" s="314"/>
      <c r="C155" s="314"/>
      <c r="D155" s="314"/>
      <c r="E155" s="314"/>
      <c r="F155" s="314"/>
      <c r="G155" s="314"/>
      <c r="H155" s="315"/>
    </row>
    <row r="156" spans="1:8" s="237" customFormat="1" ht="16.5" customHeight="1" x14ac:dyDescent="0.2">
      <c r="A156" s="135" t="s">
        <v>103</v>
      </c>
      <c r="B156" s="54" t="s">
        <v>114</v>
      </c>
      <c r="C156" s="54"/>
      <c r="D156" s="136"/>
      <c r="E156" s="136"/>
      <c r="F156" s="136"/>
      <c r="G156" s="54"/>
      <c r="H156" s="426" t="str">
        <f>H13</f>
        <v/>
      </c>
    </row>
    <row r="157" spans="1:8" s="237" customFormat="1" x14ac:dyDescent="0.2">
      <c r="A157" s="229"/>
      <c r="B157" s="422" t="s">
        <v>227</v>
      </c>
      <c r="C157" s="422"/>
      <c r="D157" s="422"/>
      <c r="E157" s="422"/>
      <c r="F157" s="422"/>
      <c r="G157" s="422"/>
      <c r="H157" s="427"/>
    </row>
    <row r="158" spans="1:8" s="237" customFormat="1" x14ac:dyDescent="0.2">
      <c r="A158" s="229"/>
      <c r="B158" s="54" t="s">
        <v>240</v>
      </c>
      <c r="C158" s="54"/>
      <c r="D158" s="137"/>
      <c r="E158" s="137"/>
      <c r="F158" s="137"/>
      <c r="G158" s="54"/>
      <c r="H158" s="428"/>
    </row>
    <row r="159" spans="1:8" s="237" customFormat="1" ht="3.75" customHeight="1" x14ac:dyDescent="0.2">
      <c r="A159" s="229"/>
      <c r="B159" s="54"/>
      <c r="C159" s="54"/>
      <c r="D159" s="137"/>
      <c r="E159" s="137"/>
      <c r="F159" s="137"/>
      <c r="G159" s="54"/>
      <c r="H159" s="138"/>
    </row>
    <row r="160" spans="1:8" s="237" customFormat="1" ht="27" customHeight="1" x14ac:dyDescent="0.2">
      <c r="A160" s="229"/>
      <c r="B160" s="422" t="s">
        <v>302</v>
      </c>
      <c r="C160" s="422"/>
      <c r="D160" s="422"/>
      <c r="E160" s="422"/>
      <c r="F160" s="423"/>
      <c r="G160" s="9" t="s">
        <v>303</v>
      </c>
      <c r="H160" s="10" t="s">
        <v>199</v>
      </c>
    </row>
    <row r="161" spans="1:8" s="237" customFormat="1" ht="6" customHeight="1" x14ac:dyDescent="0.2">
      <c r="A161" s="54"/>
      <c r="B161" s="54"/>
      <c r="C161" s="54"/>
      <c r="D161" s="137"/>
      <c r="E161" s="137"/>
      <c r="F161" s="137"/>
      <c r="G161" s="54"/>
      <c r="H161" s="54"/>
    </row>
    <row r="162" spans="1:8" s="237" customFormat="1" x14ac:dyDescent="0.2">
      <c r="A162" s="54"/>
      <c r="B162" s="54" t="s">
        <v>153</v>
      </c>
      <c r="C162" s="54"/>
      <c r="D162" s="137"/>
      <c r="E162" s="137"/>
      <c r="F162" s="137"/>
      <c r="G162" s="54"/>
      <c r="H162" s="54"/>
    </row>
    <row r="163" spans="1:8" s="237" customFormat="1" x14ac:dyDescent="0.2">
      <c r="A163" s="54"/>
      <c r="B163" s="54" t="s">
        <v>152</v>
      </c>
      <c r="C163" s="54"/>
      <c r="D163" s="137"/>
      <c r="E163" s="137"/>
      <c r="F163" s="137"/>
      <c r="G163" s="54"/>
      <c r="H163" s="54"/>
    </row>
    <row r="164" spans="1:8" ht="17.100000000000001" customHeight="1" x14ac:dyDescent="0.2">
      <c r="A164" s="229" t="s">
        <v>101</v>
      </c>
      <c r="B164" s="139" t="s">
        <v>219</v>
      </c>
      <c r="C164" s="140"/>
      <c r="D164" s="140"/>
    </row>
    <row r="165" spans="1:8" x14ac:dyDescent="0.2">
      <c r="A165" s="141"/>
      <c r="B165" s="139" t="s">
        <v>218</v>
      </c>
      <c r="C165" s="140"/>
      <c r="D165" s="140"/>
    </row>
    <row r="166" spans="1:8" x14ac:dyDescent="0.2">
      <c r="A166" s="258"/>
      <c r="B166" s="142"/>
      <c r="C166" s="140"/>
      <c r="D166" s="140"/>
    </row>
    <row r="167" spans="1:8" x14ac:dyDescent="0.2">
      <c r="A167" s="258"/>
      <c r="B167" s="142"/>
      <c r="C167" s="140"/>
      <c r="D167" s="140"/>
    </row>
    <row r="168" spans="1:8" ht="15.75" customHeight="1" x14ac:dyDescent="0.25">
      <c r="A168" s="141"/>
      <c r="B168" s="141"/>
      <c r="C168" s="140"/>
      <c r="D168" s="140"/>
      <c r="F168" s="334" t="s">
        <v>224</v>
      </c>
      <c r="G168" s="335"/>
      <c r="H168" s="336"/>
    </row>
    <row r="169" spans="1:8" x14ac:dyDescent="0.2">
      <c r="A169" s="415" t="s">
        <v>123</v>
      </c>
      <c r="B169" s="416"/>
      <c r="C169" s="416"/>
      <c r="D169" s="417"/>
      <c r="E169" s="143" t="s">
        <v>84</v>
      </c>
      <c r="F169" s="144" t="s">
        <v>85</v>
      </c>
      <c r="G169" s="144" t="s">
        <v>86</v>
      </c>
      <c r="H169" s="144" t="s">
        <v>87</v>
      </c>
    </row>
    <row r="170" spans="1:8" ht="59.25" customHeight="1" x14ac:dyDescent="0.2">
      <c r="A170" s="418"/>
      <c r="B170" s="419"/>
      <c r="C170" s="419"/>
      <c r="D170" s="419"/>
      <c r="E170" s="11" t="s">
        <v>104</v>
      </c>
      <c r="F170" s="338" t="s">
        <v>283</v>
      </c>
      <c r="G170" s="341" t="s">
        <v>402</v>
      </c>
      <c r="H170" s="338" t="s">
        <v>405</v>
      </c>
    </row>
    <row r="171" spans="1:8" ht="31.5" customHeight="1" x14ac:dyDescent="0.2">
      <c r="A171" s="420"/>
      <c r="B171" s="421"/>
      <c r="C171" s="421"/>
      <c r="D171" s="421"/>
      <c r="E171" s="145" t="s">
        <v>115</v>
      </c>
      <c r="F171" s="339"/>
      <c r="G171" s="342"/>
      <c r="H171" s="339"/>
    </row>
    <row r="172" spans="1:8" ht="17.25" customHeight="1" x14ac:dyDescent="0.2">
      <c r="A172" s="135" t="s">
        <v>241</v>
      </c>
      <c r="B172" s="146"/>
      <c r="C172" s="146"/>
      <c r="D172" s="146"/>
      <c r="E172" s="13" t="s">
        <v>116</v>
      </c>
      <c r="F172" s="147"/>
      <c r="G172" s="147"/>
      <c r="H172" s="13" t="s">
        <v>116</v>
      </c>
    </row>
    <row r="173" spans="1:8" x14ac:dyDescent="0.2">
      <c r="A173" s="141" t="s">
        <v>203</v>
      </c>
      <c r="B173" s="146"/>
      <c r="C173" s="148"/>
      <c r="D173" s="149" t="s">
        <v>78</v>
      </c>
      <c r="E173" s="12">
        <v>0</v>
      </c>
      <c r="F173" s="12">
        <v>0</v>
      </c>
      <c r="G173" s="12">
        <v>0</v>
      </c>
      <c r="H173" s="150">
        <f>SUM(E173:G173)</f>
        <v>0</v>
      </c>
    </row>
    <row r="174" spans="1:8" x14ac:dyDescent="0.2">
      <c r="A174" s="141" t="s">
        <v>79</v>
      </c>
      <c r="B174" s="146"/>
      <c r="C174" s="148"/>
      <c r="D174" s="149" t="s">
        <v>80</v>
      </c>
      <c r="E174" s="12">
        <v>0</v>
      </c>
      <c r="F174" s="12">
        <v>0</v>
      </c>
      <c r="G174" s="12">
        <v>0</v>
      </c>
      <c r="H174" s="150">
        <f>SUM(E174:G174)</f>
        <v>0</v>
      </c>
    </row>
    <row r="175" spans="1:8" x14ac:dyDescent="0.2">
      <c r="A175" s="141"/>
      <c r="B175" s="151"/>
      <c r="C175" s="151"/>
      <c r="D175" s="152" t="s">
        <v>81</v>
      </c>
      <c r="E175" s="153">
        <f>ROUND(SUM(E173:E174),0)</f>
        <v>0</v>
      </c>
      <c r="F175" s="153">
        <f>ROUND(SUM(F173:F174),0)</f>
        <v>0</v>
      </c>
      <c r="G175" s="153">
        <f>ROUND(SUM(G173:G174),0)</f>
        <v>0</v>
      </c>
      <c r="H175" s="153">
        <f>SUM(E175:G175)</f>
        <v>0</v>
      </c>
    </row>
    <row r="176" spans="1:8" ht="4.5" customHeight="1" x14ac:dyDescent="0.2">
      <c r="A176" s="141"/>
      <c r="B176" s="151"/>
      <c r="C176" s="151"/>
      <c r="D176" s="151"/>
      <c r="E176" s="154"/>
      <c r="F176" s="154"/>
      <c r="G176" s="154"/>
      <c r="H176" s="154"/>
    </row>
    <row r="177" spans="1:8" x14ac:dyDescent="0.2">
      <c r="A177" s="141" t="s">
        <v>88</v>
      </c>
      <c r="B177" s="151"/>
      <c r="C177" s="146"/>
      <c r="D177" s="155"/>
      <c r="E177" s="156"/>
      <c r="F177" s="156"/>
      <c r="G177" s="156"/>
      <c r="H177" s="157"/>
    </row>
    <row r="178" spans="1:8" x14ac:dyDescent="0.2">
      <c r="A178" s="141" t="s">
        <v>89</v>
      </c>
      <c r="B178" s="146"/>
      <c r="C178" s="146"/>
      <c r="D178" s="146"/>
      <c r="E178" s="12">
        <v>0</v>
      </c>
      <c r="F178" s="12">
        <v>0</v>
      </c>
      <c r="G178" s="12">
        <v>0</v>
      </c>
      <c r="H178" s="150">
        <f>SUM(E178:G178)</f>
        <v>0</v>
      </c>
    </row>
    <row r="179" spans="1:8" x14ac:dyDescent="0.2">
      <c r="A179" s="141" t="s">
        <v>90</v>
      </c>
      <c r="B179" s="146"/>
      <c r="C179" s="146"/>
      <c r="D179" s="146"/>
      <c r="E179" s="12">
        <v>0</v>
      </c>
      <c r="F179" s="12">
        <v>0</v>
      </c>
      <c r="G179" s="12">
        <v>0</v>
      </c>
      <c r="H179" s="150">
        <f t="shared" ref="H179:H199" si="0">SUM(E179:G179)</f>
        <v>0</v>
      </c>
    </row>
    <row r="180" spans="1:8" x14ac:dyDescent="0.2">
      <c r="A180" s="141" t="s">
        <v>91</v>
      </c>
      <c r="B180" s="146"/>
      <c r="C180" s="146"/>
      <c r="D180" s="146"/>
      <c r="E180" s="12">
        <v>0</v>
      </c>
      <c r="F180" s="12">
        <v>0</v>
      </c>
      <c r="G180" s="12">
        <v>0</v>
      </c>
      <c r="H180" s="150">
        <f t="shared" si="0"/>
        <v>0</v>
      </c>
    </row>
    <row r="181" spans="1:8" x14ac:dyDescent="0.2">
      <c r="A181" s="141" t="s">
        <v>92</v>
      </c>
      <c r="B181" s="146"/>
      <c r="C181" s="146"/>
      <c r="D181" s="146"/>
      <c r="E181" s="12">
        <v>0</v>
      </c>
      <c r="F181" s="12">
        <v>0</v>
      </c>
      <c r="G181" s="12">
        <v>0</v>
      </c>
      <c r="H181" s="150">
        <f t="shared" si="0"/>
        <v>0</v>
      </c>
    </row>
    <row r="182" spans="1:8" x14ac:dyDescent="0.2">
      <c r="A182" s="141" t="s">
        <v>93</v>
      </c>
      <c r="B182" s="146"/>
      <c r="C182" s="146"/>
      <c r="D182" s="146"/>
      <c r="E182" s="12">
        <v>0</v>
      </c>
      <c r="F182" s="12">
        <v>0</v>
      </c>
      <c r="G182" s="12">
        <v>0</v>
      </c>
      <c r="H182" s="150">
        <f t="shared" si="0"/>
        <v>0</v>
      </c>
    </row>
    <row r="183" spans="1:8" x14ac:dyDescent="0.2">
      <c r="A183" s="141" t="s">
        <v>94</v>
      </c>
      <c r="B183" s="146"/>
      <c r="C183" s="146"/>
      <c r="D183" s="146"/>
      <c r="E183" s="12">
        <v>0</v>
      </c>
      <c r="F183" s="12">
        <v>0</v>
      </c>
      <c r="G183" s="12">
        <v>0</v>
      </c>
      <c r="H183" s="150">
        <f t="shared" si="0"/>
        <v>0</v>
      </c>
    </row>
    <row r="184" spans="1:8" x14ac:dyDescent="0.2">
      <c r="A184" s="141" t="s">
        <v>95</v>
      </c>
      <c r="B184" s="146"/>
      <c r="C184" s="146"/>
      <c r="D184" s="146"/>
      <c r="E184" s="12">
        <v>0</v>
      </c>
      <c r="F184" s="12">
        <v>0</v>
      </c>
      <c r="G184" s="12">
        <v>0</v>
      </c>
      <c r="H184" s="150">
        <f t="shared" si="0"/>
        <v>0</v>
      </c>
    </row>
    <row r="185" spans="1:8" x14ac:dyDescent="0.2">
      <c r="A185" s="141"/>
      <c r="B185" s="151"/>
      <c r="C185" s="151"/>
      <c r="D185" s="152" t="s">
        <v>81</v>
      </c>
      <c r="E185" s="153">
        <f>(ROUND(SUM(E178:E184),0))</f>
        <v>0</v>
      </c>
      <c r="F185" s="153">
        <f>(ROUND(SUM(F178:F184),0))</f>
        <v>0</v>
      </c>
      <c r="G185" s="153">
        <f>(ROUND(SUM(G178:G184),0))</f>
        <v>0</v>
      </c>
      <c r="H185" s="153">
        <f t="shared" si="0"/>
        <v>0</v>
      </c>
    </row>
    <row r="186" spans="1:8" ht="6" customHeight="1" x14ac:dyDescent="0.2">
      <c r="A186" s="141"/>
      <c r="B186" s="151"/>
      <c r="C186" s="151"/>
      <c r="D186" s="151"/>
      <c r="E186" s="154"/>
      <c r="F186" s="154"/>
      <c r="G186" s="154"/>
      <c r="H186" s="158"/>
    </row>
    <row r="187" spans="1:8" x14ac:dyDescent="0.2">
      <c r="A187" s="54" t="s">
        <v>82</v>
      </c>
      <c r="B187" s="155"/>
      <c r="C187" s="155"/>
      <c r="D187" s="155"/>
      <c r="E187" s="153">
        <f>+E175-E185</f>
        <v>0</v>
      </c>
      <c r="F187" s="153">
        <f>+F175-F185</f>
        <v>0</v>
      </c>
      <c r="G187" s="153">
        <f>+G175-G185</f>
        <v>0</v>
      </c>
      <c r="H187" s="153">
        <f t="shared" si="0"/>
        <v>0</v>
      </c>
    </row>
    <row r="188" spans="1:8" ht="6.75" customHeight="1" x14ac:dyDescent="0.2">
      <c r="A188" s="54"/>
      <c r="B188" s="155"/>
      <c r="C188" s="155"/>
      <c r="D188" s="155"/>
      <c r="E188" s="156"/>
      <c r="F188" s="156"/>
      <c r="G188" s="156"/>
      <c r="H188" s="159"/>
    </row>
    <row r="189" spans="1:8" x14ac:dyDescent="0.2">
      <c r="A189" s="54" t="s">
        <v>96</v>
      </c>
      <c r="B189" s="155"/>
      <c r="C189" s="155"/>
      <c r="D189" s="155"/>
      <c r="E189" s="12">
        <v>0</v>
      </c>
      <c r="F189" s="12">
        <v>0</v>
      </c>
      <c r="G189" s="12">
        <v>0</v>
      </c>
      <c r="H189" s="160">
        <f t="shared" si="0"/>
        <v>0</v>
      </c>
    </row>
    <row r="190" spans="1:8" x14ac:dyDescent="0.2">
      <c r="A190" s="54" t="s">
        <v>97</v>
      </c>
      <c r="B190" s="155"/>
      <c r="C190" s="155"/>
      <c r="D190" s="155"/>
      <c r="E190" s="12">
        <v>0</v>
      </c>
      <c r="F190" s="12">
        <v>0</v>
      </c>
      <c r="G190" s="12">
        <v>0</v>
      </c>
      <c r="H190" s="150">
        <f t="shared" si="0"/>
        <v>0</v>
      </c>
    </row>
    <row r="191" spans="1:8" x14ac:dyDescent="0.2">
      <c r="A191" s="161" t="s">
        <v>221</v>
      </c>
      <c r="B191" s="155"/>
      <c r="C191" s="155"/>
      <c r="D191" s="155"/>
      <c r="E191" s="162"/>
      <c r="F191" s="163"/>
      <c r="G191" s="163"/>
      <c r="H191" s="163">
        <f t="shared" si="0"/>
        <v>0</v>
      </c>
    </row>
    <row r="192" spans="1:8" x14ac:dyDescent="0.2">
      <c r="A192" s="161" t="s">
        <v>220</v>
      </c>
      <c r="B192" s="155"/>
      <c r="C192" s="155"/>
      <c r="D192" s="155"/>
      <c r="E192" s="164">
        <f>+E187+E189-E190</f>
        <v>0</v>
      </c>
      <c r="F192" s="164">
        <f>+F187+F189-F190</f>
        <v>0</v>
      </c>
      <c r="G192" s="164">
        <f>+G187+G189-G190</f>
        <v>0</v>
      </c>
      <c r="H192" s="164">
        <f t="shared" si="0"/>
        <v>0</v>
      </c>
    </row>
    <row r="193" spans="1:13" ht="6" customHeight="1" x14ac:dyDescent="0.2">
      <c r="A193" s="54"/>
      <c r="B193" s="155"/>
      <c r="C193" s="155"/>
      <c r="D193" s="155"/>
      <c r="E193" s="158"/>
      <c r="F193" s="158"/>
      <c r="G193" s="158"/>
      <c r="H193" s="158"/>
    </row>
    <row r="194" spans="1:13" x14ac:dyDescent="0.2">
      <c r="A194" s="54" t="s">
        <v>208</v>
      </c>
      <c r="B194" s="155"/>
      <c r="C194" s="155"/>
      <c r="D194" s="155"/>
      <c r="E194" s="12">
        <v>0</v>
      </c>
      <c r="F194" s="165" t="s">
        <v>54</v>
      </c>
      <c r="G194" s="165" t="s">
        <v>54</v>
      </c>
      <c r="H194" s="160">
        <f t="shared" si="0"/>
        <v>0</v>
      </c>
    </row>
    <row r="195" spans="1:13" x14ac:dyDescent="0.2">
      <c r="A195" s="54" t="s">
        <v>209</v>
      </c>
      <c r="B195" s="155"/>
      <c r="C195" s="155"/>
      <c r="D195" s="155"/>
      <c r="E195" s="12">
        <v>0</v>
      </c>
      <c r="F195" s="166" t="s">
        <v>54</v>
      </c>
      <c r="G195" s="12">
        <v>0</v>
      </c>
      <c r="H195" s="160">
        <f t="shared" si="0"/>
        <v>0</v>
      </c>
    </row>
    <row r="196" spans="1:13" x14ac:dyDescent="0.2">
      <c r="A196" s="54" t="s">
        <v>83</v>
      </c>
      <c r="B196" s="155"/>
      <c r="C196" s="155"/>
      <c r="D196" s="155"/>
      <c r="E196" s="153">
        <f>+E194+E195</f>
        <v>0</v>
      </c>
      <c r="F196" s="167"/>
      <c r="G196" s="153">
        <f>G195</f>
        <v>0</v>
      </c>
      <c r="H196" s="153">
        <f t="shared" si="0"/>
        <v>0</v>
      </c>
    </row>
    <row r="197" spans="1:13" ht="6" customHeight="1" x14ac:dyDescent="0.2">
      <c r="A197" s="168"/>
      <c r="B197" s="169"/>
      <c r="C197" s="169"/>
      <c r="D197" s="169"/>
      <c r="E197" s="170"/>
      <c r="F197" s="170"/>
      <c r="G197" s="170"/>
      <c r="H197" s="170"/>
    </row>
    <row r="198" spans="1:13" x14ac:dyDescent="0.2">
      <c r="A198" s="54" t="s">
        <v>160</v>
      </c>
      <c r="B198" s="171"/>
      <c r="C198" s="171"/>
      <c r="D198" s="171"/>
      <c r="E198" s="164">
        <f>ROUND(SUM(+E192+E196),0)</f>
        <v>0</v>
      </c>
      <c r="F198" s="164">
        <f>ROUND(SUM(+F192+F196),0)</f>
        <v>0</v>
      </c>
      <c r="G198" s="164">
        <f>ROUND(SUM(+G192+G196),0)</f>
        <v>0</v>
      </c>
      <c r="H198" s="164">
        <f t="shared" si="0"/>
        <v>0</v>
      </c>
    </row>
    <row r="199" spans="1:13" ht="5.25" customHeight="1" x14ac:dyDescent="0.2">
      <c r="A199" s="54"/>
      <c r="B199" s="171"/>
      <c r="C199" s="171"/>
      <c r="D199" s="171"/>
      <c r="E199" s="172"/>
      <c r="F199" s="154"/>
      <c r="G199" s="154"/>
      <c r="H199" s="172">
        <f t="shared" si="0"/>
        <v>0</v>
      </c>
    </row>
    <row r="200" spans="1:13" x14ac:dyDescent="0.2">
      <c r="A200" s="54" t="s">
        <v>161</v>
      </c>
      <c r="B200" s="155"/>
      <c r="C200" s="155"/>
      <c r="D200" s="155"/>
      <c r="E200" s="173"/>
      <c r="F200" s="156"/>
      <c r="G200" s="156"/>
      <c r="H200" s="174"/>
    </row>
    <row r="201" spans="1:13" x14ac:dyDescent="0.2">
      <c r="A201" s="87" t="s">
        <v>154</v>
      </c>
      <c r="B201" s="171"/>
      <c r="C201" s="171"/>
      <c r="D201" s="175"/>
      <c r="E201" s="12">
        <v>0</v>
      </c>
      <c r="F201" s="12">
        <v>0</v>
      </c>
      <c r="G201" s="12">
        <v>0</v>
      </c>
      <c r="H201" s="150">
        <f>SUM(E201:G201)</f>
        <v>0</v>
      </c>
    </row>
    <row r="202" spans="1:13" x14ac:dyDescent="0.2">
      <c r="A202" s="87" t="s">
        <v>155</v>
      </c>
      <c r="B202" s="87"/>
      <c r="C202" s="171"/>
      <c r="D202" s="171"/>
      <c r="E202" s="12">
        <v>0</v>
      </c>
      <c r="F202" s="12">
        <v>0</v>
      </c>
      <c r="G202" s="12">
        <v>0</v>
      </c>
      <c r="H202" s="150">
        <f>SUM(E202:G202)</f>
        <v>0</v>
      </c>
    </row>
    <row r="203" spans="1:13" x14ac:dyDescent="0.2">
      <c r="A203" s="87" t="s">
        <v>156</v>
      </c>
      <c r="B203" s="171"/>
      <c r="C203" s="171"/>
      <c r="D203" s="175"/>
      <c r="E203" s="12">
        <v>0</v>
      </c>
      <c r="F203" s="12">
        <v>0</v>
      </c>
      <c r="G203" s="12">
        <v>0</v>
      </c>
      <c r="H203" s="150">
        <f>SUM(E203:G203)</f>
        <v>0</v>
      </c>
    </row>
    <row r="204" spans="1:13" x14ac:dyDescent="0.2">
      <c r="A204" s="87" t="s">
        <v>157</v>
      </c>
      <c r="B204" s="171"/>
      <c r="C204" s="171"/>
      <c r="D204" s="175"/>
      <c r="E204" s="12">
        <v>0</v>
      </c>
      <c r="F204" s="12">
        <v>0</v>
      </c>
      <c r="G204" s="12">
        <v>0</v>
      </c>
      <c r="H204" s="150">
        <f>SUM(E204:G204)</f>
        <v>0</v>
      </c>
    </row>
    <row r="205" spans="1:13" s="238" customFormat="1" ht="25.5" customHeight="1" x14ac:dyDescent="0.2">
      <c r="A205" s="273" t="s">
        <v>158</v>
      </c>
      <c r="B205" s="273"/>
      <c r="C205" s="273"/>
      <c r="D205" s="337"/>
      <c r="E205" s="164">
        <f>SUM(E185+E190)*$G$152</f>
        <v>0</v>
      </c>
      <c r="F205" s="164">
        <f>SUM(F185+F190)*$G$152</f>
        <v>0</v>
      </c>
      <c r="G205" s="164">
        <f>SUM(G185+G190)*$G$152</f>
        <v>0</v>
      </c>
      <c r="H205" s="153">
        <f>SUM(H185+H190)*G152</f>
        <v>0</v>
      </c>
      <c r="I205" s="230">
        <f>H198-SUM(H201:H205)</f>
        <v>0</v>
      </c>
      <c r="J205" s="231" t="s">
        <v>301</v>
      </c>
      <c r="K205" s="229"/>
      <c r="L205" s="229"/>
      <c r="M205" s="229"/>
    </row>
    <row r="206" spans="1:13" s="238" customFormat="1" x14ac:dyDescent="0.2">
      <c r="A206" s="176" t="s">
        <v>159</v>
      </c>
      <c r="B206" s="171"/>
      <c r="C206" s="171"/>
      <c r="D206" s="175"/>
      <c r="E206" s="164">
        <f>E198-E201-E202-E203-E204-E205</f>
        <v>0</v>
      </c>
      <c r="F206" s="164">
        <f>F198-SUM(F201:F205)</f>
        <v>0</v>
      </c>
      <c r="G206" s="164">
        <f>G198-SUM(G201:G205)</f>
        <v>0</v>
      </c>
      <c r="H206" s="153">
        <f>H198-H201-H202-H203-H204-H205</f>
        <v>0</v>
      </c>
    </row>
    <row r="207" spans="1:13" s="239" customFormat="1" ht="14.25" customHeight="1" x14ac:dyDescent="0.2">
      <c r="A207" s="177" t="s">
        <v>162</v>
      </c>
      <c r="B207" s="178"/>
      <c r="C207" s="178"/>
      <c r="D207" s="178"/>
      <c r="E207" s="179" t="e">
        <f>SUM(E205+E206+E210)/(E185+E190)</f>
        <v>#DIV/0!</v>
      </c>
      <c r="F207" s="180"/>
      <c r="G207" s="180" t="e">
        <f>IF(H207&gt;=$G$152,"Meets","Does not Meet")</f>
        <v>#DIV/0!</v>
      </c>
      <c r="H207" s="179" t="e">
        <f>SUM(H205+H206+H210)/(H185+H190)</f>
        <v>#DIV/0!</v>
      </c>
    </row>
    <row r="208" spans="1:13" x14ac:dyDescent="0.2">
      <c r="A208" s="181" t="s">
        <v>164</v>
      </c>
      <c r="B208" s="53"/>
      <c r="C208" s="53"/>
      <c r="D208" s="53"/>
      <c r="E208" s="182" t="str">
        <f>IF(E198&lt;&gt;ROUND(SUM(E201:E206),0),"Not in Balance","In Balance")</f>
        <v>In Balance</v>
      </c>
      <c r="F208" s="53"/>
      <c r="G208" s="53"/>
      <c r="H208" s="182" t="str">
        <f>IF(H198&lt;&gt;ROUND(SUM(H201:H206),0),"Not in Balance","In Balance")</f>
        <v>In Balance</v>
      </c>
    </row>
    <row r="209" spans="1:8" x14ac:dyDescent="0.2">
      <c r="A209" s="183" t="s">
        <v>165</v>
      </c>
      <c r="B209" s="140"/>
      <c r="C209" s="140"/>
      <c r="D209" s="140"/>
      <c r="E209" s="184">
        <f>+E198-E203-E205-E206-E201-E202-E204</f>
        <v>0</v>
      </c>
      <c r="F209" s="185" t="str">
        <f>IF(AND(E209=0,H209=0),"OK","Undesignated Amount")</f>
        <v>OK</v>
      </c>
      <c r="G209" s="185"/>
      <c r="H209" s="184">
        <f>+H198-H203-H205-H206-H201-H202-H204</f>
        <v>0</v>
      </c>
    </row>
    <row r="210" spans="1:8" s="240" customFormat="1" ht="12" x14ac:dyDescent="0.2">
      <c r="A210" s="171" t="s">
        <v>210</v>
      </c>
      <c r="B210" s="171"/>
      <c r="C210" s="171"/>
      <c r="D210" s="171"/>
      <c r="E210" s="3">
        <v>0</v>
      </c>
      <c r="F210" s="186"/>
      <c r="G210" s="186"/>
      <c r="H210" s="3">
        <v>0</v>
      </c>
    </row>
    <row r="211" spans="1:8" s="240" customFormat="1" ht="6" customHeight="1" x14ac:dyDescent="0.2">
      <c r="A211" s="171"/>
      <c r="B211" s="171"/>
      <c r="C211" s="171"/>
      <c r="D211" s="171"/>
      <c r="E211" s="187"/>
      <c r="F211" s="186"/>
      <c r="G211" s="186"/>
      <c r="H211" s="187"/>
    </row>
    <row r="212" spans="1:8" s="240" customFormat="1" ht="30" customHeight="1" x14ac:dyDescent="0.2">
      <c r="A212" s="440" t="s">
        <v>245</v>
      </c>
      <c r="B212" s="441"/>
      <c r="C212" s="441"/>
      <c r="D212" s="441"/>
      <c r="E212" s="441"/>
      <c r="F212" s="441"/>
      <c r="G212" s="441"/>
      <c r="H212" s="441"/>
    </row>
    <row r="213" spans="1:8" s="240" customFormat="1" ht="12" x14ac:dyDescent="0.2">
      <c r="A213" s="431"/>
      <c r="B213" s="432"/>
      <c r="C213" s="432"/>
      <c r="D213" s="432"/>
      <c r="E213" s="432"/>
      <c r="F213" s="432"/>
      <c r="G213" s="432"/>
      <c r="H213" s="433"/>
    </row>
    <row r="214" spans="1:8" s="240" customFormat="1" ht="9" customHeight="1" x14ac:dyDescent="0.2">
      <c r="A214" s="434"/>
      <c r="B214" s="435"/>
      <c r="C214" s="435"/>
      <c r="D214" s="435"/>
      <c r="E214" s="435"/>
      <c r="F214" s="435"/>
      <c r="G214" s="435"/>
      <c r="H214" s="436"/>
    </row>
    <row r="215" spans="1:8" s="240" customFormat="1" ht="12" x14ac:dyDescent="0.2">
      <c r="A215" s="434"/>
      <c r="B215" s="435"/>
      <c r="C215" s="435"/>
      <c r="D215" s="435"/>
      <c r="E215" s="435"/>
      <c r="F215" s="435"/>
      <c r="G215" s="435"/>
      <c r="H215" s="436"/>
    </row>
    <row r="216" spans="1:8" s="240" customFormat="1" ht="12" x14ac:dyDescent="0.2">
      <c r="A216" s="437"/>
      <c r="B216" s="438"/>
      <c r="C216" s="438"/>
      <c r="D216" s="438"/>
      <c r="E216" s="438"/>
      <c r="F216" s="438"/>
      <c r="G216" s="438"/>
      <c r="H216" s="439"/>
    </row>
    <row r="217" spans="1:8" ht="15.75" x14ac:dyDescent="0.25">
      <c r="A217" s="141"/>
      <c r="B217" s="140"/>
      <c r="C217" s="140"/>
      <c r="D217" s="140"/>
      <c r="E217" s="334" t="s">
        <v>202</v>
      </c>
      <c r="F217" s="335"/>
      <c r="G217" s="336"/>
      <c r="H217" s="140"/>
    </row>
    <row r="218" spans="1:8" x14ac:dyDescent="0.2">
      <c r="A218" s="151"/>
      <c r="B218" s="146"/>
      <c r="C218" s="146"/>
      <c r="D218" s="146"/>
      <c r="E218" s="144" t="s">
        <v>84</v>
      </c>
      <c r="F218" s="144" t="s">
        <v>85</v>
      </c>
      <c r="G218" s="144" t="s">
        <v>86</v>
      </c>
      <c r="H218" s="144" t="s">
        <v>87</v>
      </c>
    </row>
    <row r="219" spans="1:8" ht="59.1" customHeight="1" x14ac:dyDescent="0.2">
      <c r="A219" s="151"/>
      <c r="B219" s="146"/>
      <c r="C219" s="146"/>
      <c r="D219" s="146"/>
      <c r="E219" s="233" t="str">
        <f>"Carried forward from " &amp;+F168</f>
        <v>Carried forward from Current Fiscal Year      20__ -20__</v>
      </c>
      <c r="F219" s="338" t="s">
        <v>283</v>
      </c>
      <c r="G219" s="341" t="s">
        <v>402</v>
      </c>
      <c r="H219" s="338" t="s">
        <v>405</v>
      </c>
    </row>
    <row r="220" spans="1:8" ht="32.25" customHeight="1" x14ac:dyDescent="0.2">
      <c r="A220" s="151"/>
      <c r="B220" s="146"/>
      <c r="C220" s="146"/>
      <c r="D220" s="146"/>
      <c r="E220" s="235"/>
      <c r="F220" s="339"/>
      <c r="G220" s="342"/>
      <c r="H220" s="339"/>
    </row>
    <row r="221" spans="1:8" x14ac:dyDescent="0.2">
      <c r="A221" s="135" t="s">
        <v>241</v>
      </c>
      <c r="B221" s="146"/>
      <c r="C221" s="146"/>
      <c r="D221" s="146"/>
      <c r="E221" s="14" t="s">
        <v>116</v>
      </c>
      <c r="F221" s="147"/>
      <c r="G221" s="147"/>
      <c r="H221" s="14" t="s">
        <v>116</v>
      </c>
    </row>
    <row r="222" spans="1:8" x14ac:dyDescent="0.2">
      <c r="A222" s="141" t="s">
        <v>203</v>
      </c>
      <c r="B222" s="146"/>
      <c r="C222" s="148"/>
      <c r="D222" s="149" t="s">
        <v>78</v>
      </c>
      <c r="E222" s="234">
        <f>+H173</f>
        <v>0</v>
      </c>
      <c r="F222" s="12">
        <v>0</v>
      </c>
      <c r="G222" s="12">
        <v>0</v>
      </c>
      <c r="H222" s="150">
        <f>+E222+F222+G222</f>
        <v>0</v>
      </c>
    </row>
    <row r="223" spans="1:8" x14ac:dyDescent="0.2">
      <c r="A223" s="141" t="s">
        <v>79</v>
      </c>
      <c r="B223" s="146"/>
      <c r="C223" s="148"/>
      <c r="D223" s="149" t="s">
        <v>80</v>
      </c>
      <c r="E223" s="234">
        <f>+H174</f>
        <v>0</v>
      </c>
      <c r="F223" s="12">
        <v>0</v>
      </c>
      <c r="G223" s="12">
        <v>0</v>
      </c>
      <c r="H223" s="150">
        <f>+E223+F223+G223</f>
        <v>0</v>
      </c>
    </row>
    <row r="224" spans="1:8" x14ac:dyDescent="0.2">
      <c r="A224" s="141"/>
      <c r="B224" s="151"/>
      <c r="C224" s="151"/>
      <c r="D224" s="152" t="s">
        <v>81</v>
      </c>
      <c r="E224" s="153">
        <f>ROUND(SUM(E222:E223),0)</f>
        <v>0</v>
      </c>
      <c r="F224" s="153">
        <f>ROUND(SUM(F222:F223),0)</f>
        <v>0</v>
      </c>
      <c r="G224" s="153">
        <f>ROUND(SUM(G222:G223),0)</f>
        <v>0</v>
      </c>
      <c r="H224" s="153">
        <f>ROUND(SUM(H222:H223),0)</f>
        <v>0</v>
      </c>
    </row>
    <row r="225" spans="1:8" ht="5.25" customHeight="1" x14ac:dyDescent="0.2">
      <c r="A225" s="141"/>
      <c r="B225" s="151"/>
      <c r="C225" s="151"/>
      <c r="D225" s="151"/>
      <c r="E225" s="154"/>
      <c r="F225" s="154"/>
      <c r="G225" s="154"/>
      <c r="H225" s="154"/>
    </row>
    <row r="226" spans="1:8" x14ac:dyDescent="0.2">
      <c r="A226" s="141" t="s">
        <v>88</v>
      </c>
      <c r="B226" s="151"/>
      <c r="C226" s="146"/>
      <c r="D226" s="155"/>
      <c r="E226" s="156"/>
      <c r="F226" s="156"/>
      <c r="G226" s="156"/>
      <c r="H226" s="157"/>
    </row>
    <row r="227" spans="1:8" x14ac:dyDescent="0.2">
      <c r="A227" s="141" t="s">
        <v>89</v>
      </c>
      <c r="B227" s="146"/>
      <c r="C227" s="146"/>
      <c r="D227" s="146"/>
      <c r="E227" s="234">
        <f>+H178</f>
        <v>0</v>
      </c>
      <c r="F227" s="12">
        <v>0</v>
      </c>
      <c r="G227" s="12">
        <v>0</v>
      </c>
      <c r="H227" s="160">
        <f t="shared" ref="H227:H233" si="1">+E227+F227+G227</f>
        <v>0</v>
      </c>
    </row>
    <row r="228" spans="1:8" x14ac:dyDescent="0.2">
      <c r="A228" s="141" t="s">
        <v>90</v>
      </c>
      <c r="B228" s="146"/>
      <c r="C228" s="146"/>
      <c r="D228" s="146"/>
      <c r="E228" s="234">
        <f t="shared" ref="E228:E233" si="2">+H179</f>
        <v>0</v>
      </c>
      <c r="F228" s="12">
        <v>0</v>
      </c>
      <c r="G228" s="12">
        <v>0</v>
      </c>
      <c r="H228" s="150">
        <f t="shared" si="1"/>
        <v>0</v>
      </c>
    </row>
    <row r="229" spans="1:8" x14ac:dyDescent="0.2">
      <c r="A229" s="141" t="s">
        <v>91</v>
      </c>
      <c r="B229" s="146"/>
      <c r="C229" s="146"/>
      <c r="D229" s="146"/>
      <c r="E229" s="234">
        <f t="shared" si="2"/>
        <v>0</v>
      </c>
      <c r="F229" s="12">
        <v>0</v>
      </c>
      <c r="G229" s="12">
        <v>0</v>
      </c>
      <c r="H229" s="150">
        <f t="shared" si="1"/>
        <v>0</v>
      </c>
    </row>
    <row r="230" spans="1:8" x14ac:dyDescent="0.2">
      <c r="A230" s="141" t="s">
        <v>92</v>
      </c>
      <c r="B230" s="146"/>
      <c r="C230" s="146"/>
      <c r="D230" s="146"/>
      <c r="E230" s="234">
        <f t="shared" si="2"/>
        <v>0</v>
      </c>
      <c r="F230" s="12">
        <v>0</v>
      </c>
      <c r="G230" s="12">
        <v>0</v>
      </c>
      <c r="H230" s="150">
        <f t="shared" si="1"/>
        <v>0</v>
      </c>
    </row>
    <row r="231" spans="1:8" x14ac:dyDescent="0.2">
      <c r="A231" s="141" t="s">
        <v>93</v>
      </c>
      <c r="B231" s="146"/>
      <c r="C231" s="146"/>
      <c r="D231" s="146"/>
      <c r="E231" s="234">
        <f t="shared" si="2"/>
        <v>0</v>
      </c>
      <c r="F231" s="12">
        <v>0</v>
      </c>
      <c r="G231" s="12">
        <v>0</v>
      </c>
      <c r="H231" s="150">
        <f t="shared" si="1"/>
        <v>0</v>
      </c>
    </row>
    <row r="232" spans="1:8" x14ac:dyDescent="0.2">
      <c r="A232" s="141" t="s">
        <v>94</v>
      </c>
      <c r="B232" s="146"/>
      <c r="C232" s="146"/>
      <c r="D232" s="146"/>
      <c r="E232" s="234">
        <f t="shared" si="2"/>
        <v>0</v>
      </c>
      <c r="F232" s="12">
        <v>0</v>
      </c>
      <c r="G232" s="12">
        <v>0</v>
      </c>
      <c r="H232" s="150">
        <f t="shared" si="1"/>
        <v>0</v>
      </c>
    </row>
    <row r="233" spans="1:8" x14ac:dyDescent="0.2">
      <c r="A233" s="141" t="s">
        <v>95</v>
      </c>
      <c r="B233" s="146"/>
      <c r="C233" s="146"/>
      <c r="D233" s="146"/>
      <c r="E233" s="234">
        <f t="shared" si="2"/>
        <v>0</v>
      </c>
      <c r="F233" s="12">
        <v>0</v>
      </c>
      <c r="G233" s="12">
        <v>0</v>
      </c>
      <c r="H233" s="150">
        <f t="shared" si="1"/>
        <v>0</v>
      </c>
    </row>
    <row r="234" spans="1:8" x14ac:dyDescent="0.2">
      <c r="A234" s="141"/>
      <c r="B234" s="151"/>
      <c r="C234" s="151"/>
      <c r="D234" s="152" t="s">
        <v>81</v>
      </c>
      <c r="E234" s="153">
        <f>(ROUND(SUM(E227:E233),0))</f>
        <v>0</v>
      </c>
      <c r="F234" s="153">
        <f>(ROUND(SUM(F227:F233),0))</f>
        <v>0</v>
      </c>
      <c r="G234" s="153">
        <f>(ROUND(SUM(G227:G233),0))</f>
        <v>0</v>
      </c>
      <c r="H234" s="153">
        <f>(ROUND(SUM(H227:H233),0))</f>
        <v>0</v>
      </c>
    </row>
    <row r="235" spans="1:8" ht="7.5" customHeight="1" x14ac:dyDescent="0.2">
      <c r="A235" s="141"/>
      <c r="B235" s="151"/>
      <c r="C235" s="151"/>
      <c r="D235" s="151"/>
      <c r="E235" s="154"/>
      <c r="F235" s="154"/>
      <c r="G235" s="154"/>
      <c r="H235" s="158"/>
    </row>
    <row r="236" spans="1:8" x14ac:dyDescent="0.2">
      <c r="A236" s="54" t="s">
        <v>242</v>
      </c>
      <c r="B236" s="155"/>
      <c r="C236" s="155"/>
      <c r="D236" s="155"/>
      <c r="E236" s="153">
        <f>+E224-E234</f>
        <v>0</v>
      </c>
      <c r="F236" s="153">
        <f>+F224-F234</f>
        <v>0</v>
      </c>
      <c r="G236" s="153">
        <f>+G224-G234</f>
        <v>0</v>
      </c>
      <c r="H236" s="153">
        <f>+H224-H234</f>
        <v>0</v>
      </c>
    </row>
    <row r="237" spans="1:8" ht="7.5" customHeight="1" x14ac:dyDescent="0.2">
      <c r="A237" s="54"/>
      <c r="B237" s="155"/>
      <c r="C237" s="155"/>
      <c r="D237" s="155"/>
      <c r="E237" s="156"/>
      <c r="F237" s="156"/>
      <c r="G237" s="156"/>
      <c r="H237" s="159"/>
    </row>
    <row r="238" spans="1:8" x14ac:dyDescent="0.2">
      <c r="A238" s="54" t="s">
        <v>96</v>
      </c>
      <c r="B238" s="155"/>
      <c r="C238" s="155"/>
      <c r="D238" s="155"/>
      <c r="E238" s="234">
        <f>+H189</f>
        <v>0</v>
      </c>
      <c r="F238" s="12">
        <v>0</v>
      </c>
      <c r="G238" s="12">
        <v>0</v>
      </c>
      <c r="H238" s="160">
        <f>+E238+F238+G238</f>
        <v>0</v>
      </c>
    </row>
    <row r="239" spans="1:8" x14ac:dyDescent="0.2">
      <c r="A239" s="54" t="s">
        <v>97</v>
      </c>
      <c r="B239" s="155"/>
      <c r="C239" s="155"/>
      <c r="D239" s="155"/>
      <c r="E239" s="234">
        <f>+H190</f>
        <v>0</v>
      </c>
      <c r="F239" s="12">
        <v>0</v>
      </c>
      <c r="G239" s="12">
        <v>0</v>
      </c>
      <c r="H239" s="150">
        <f>+E239+F239+G239</f>
        <v>0</v>
      </c>
    </row>
    <row r="240" spans="1:8" x14ac:dyDescent="0.2">
      <c r="A240" s="161" t="s">
        <v>222</v>
      </c>
      <c r="B240" s="155"/>
      <c r="C240" s="155"/>
      <c r="D240" s="155"/>
      <c r="E240" s="162"/>
      <c r="F240" s="163"/>
      <c r="G240" s="163"/>
      <c r="H240" s="163"/>
    </row>
    <row r="241" spans="1:13" x14ac:dyDescent="0.2">
      <c r="A241" s="161" t="s">
        <v>220</v>
      </c>
      <c r="B241" s="155"/>
      <c r="C241" s="155"/>
      <c r="D241" s="155"/>
      <c r="E241" s="164">
        <f>+E236+E238-E239</f>
        <v>0</v>
      </c>
      <c r="F241" s="164">
        <f>+F236+F238-F239</f>
        <v>0</v>
      </c>
      <c r="G241" s="164">
        <f>+G236+G238-G239</f>
        <v>0</v>
      </c>
      <c r="H241" s="164">
        <f>+H236+H238-H239</f>
        <v>0</v>
      </c>
    </row>
    <row r="242" spans="1:13" ht="9" customHeight="1" x14ac:dyDescent="0.2">
      <c r="A242" s="54"/>
      <c r="B242" s="155"/>
      <c r="C242" s="155"/>
      <c r="D242" s="155"/>
      <c r="E242" s="158"/>
      <c r="F242" s="158"/>
      <c r="G242" s="158"/>
      <c r="H242" s="158"/>
    </row>
    <row r="243" spans="1:13" ht="26.25" customHeight="1" x14ac:dyDescent="0.2">
      <c r="A243" s="351" t="s">
        <v>243</v>
      </c>
      <c r="B243" s="351"/>
      <c r="C243" s="351"/>
      <c r="D243" s="352"/>
      <c r="E243" s="188">
        <f>H198</f>
        <v>0</v>
      </c>
      <c r="F243" s="166" t="s">
        <v>54</v>
      </c>
      <c r="G243" s="166"/>
      <c r="H243" s="160">
        <f>H198</f>
        <v>0</v>
      </c>
    </row>
    <row r="244" spans="1:13" x14ac:dyDescent="0.2">
      <c r="A244" s="54" t="s">
        <v>163</v>
      </c>
      <c r="B244" s="155"/>
      <c r="C244" s="155"/>
      <c r="D244" s="155"/>
      <c r="E244" s="166"/>
      <c r="F244" s="166" t="s">
        <v>54</v>
      </c>
      <c r="G244" s="166"/>
      <c r="H244" s="150">
        <f>E244</f>
        <v>0</v>
      </c>
    </row>
    <row r="245" spans="1:13" x14ac:dyDescent="0.2">
      <c r="A245" s="54" t="s">
        <v>83</v>
      </c>
      <c r="B245" s="155"/>
      <c r="C245" s="155"/>
      <c r="D245" s="155"/>
      <c r="E245" s="153">
        <f>+E243+E244</f>
        <v>0</v>
      </c>
      <c r="F245" s="167"/>
      <c r="G245" s="167"/>
      <c r="H245" s="153">
        <f>+H243+H244</f>
        <v>0</v>
      </c>
    </row>
    <row r="246" spans="1:13" ht="6.75" customHeight="1" x14ac:dyDescent="0.2">
      <c r="A246" s="168"/>
      <c r="B246" s="169"/>
      <c r="C246" s="169"/>
      <c r="D246" s="169"/>
      <c r="E246" s="170"/>
      <c r="F246" s="170"/>
      <c r="G246" s="170"/>
      <c r="H246" s="170"/>
    </row>
    <row r="247" spans="1:13" x14ac:dyDescent="0.2">
      <c r="A247" s="54" t="s">
        <v>160</v>
      </c>
      <c r="B247" s="171"/>
      <c r="C247" s="171"/>
      <c r="D247" s="171"/>
      <c r="E247" s="164">
        <f>ROUND(SUM(+E241+E245),0)</f>
        <v>0</v>
      </c>
      <c r="F247" s="164">
        <f>ROUND(SUM(+F241+F245),0)</f>
        <v>0</v>
      </c>
      <c r="G247" s="164">
        <f>ROUND(SUM(+G241+G245),0)</f>
        <v>0</v>
      </c>
      <c r="H247" s="164">
        <f>ROUND(SUM(+H241+H245),0)</f>
        <v>0</v>
      </c>
    </row>
    <row r="248" spans="1:13" ht="7.5" customHeight="1" x14ac:dyDescent="0.2">
      <c r="A248" s="54"/>
      <c r="B248" s="171"/>
      <c r="C248" s="171"/>
      <c r="D248" s="171"/>
      <c r="E248" s="154"/>
      <c r="F248" s="154"/>
      <c r="G248" s="154"/>
      <c r="H248" s="154"/>
    </row>
    <row r="249" spans="1:13" x14ac:dyDescent="0.2">
      <c r="A249" s="54" t="s">
        <v>223</v>
      </c>
      <c r="B249" s="155"/>
      <c r="C249" s="155"/>
      <c r="D249" s="155"/>
      <c r="E249" s="189"/>
      <c r="F249" s="156"/>
      <c r="G249" s="156"/>
      <c r="H249" s="190"/>
    </row>
    <row r="250" spans="1:13" x14ac:dyDescent="0.2">
      <c r="A250" s="87" t="s">
        <v>154</v>
      </c>
      <c r="B250" s="171"/>
      <c r="C250" s="171"/>
      <c r="D250" s="175"/>
      <c r="E250" s="234">
        <f>+H201</f>
        <v>0</v>
      </c>
      <c r="F250" s="12">
        <v>0</v>
      </c>
      <c r="G250" s="12">
        <v>0</v>
      </c>
      <c r="H250" s="150">
        <f>SUM(E250:G250)</f>
        <v>0</v>
      </c>
    </row>
    <row r="251" spans="1:13" x14ac:dyDescent="0.2">
      <c r="A251" s="87" t="s">
        <v>155</v>
      </c>
      <c r="B251" s="87"/>
      <c r="C251" s="171"/>
      <c r="D251" s="171"/>
      <c r="E251" s="234">
        <f t="shared" ref="E251:E253" si="3">+H202</f>
        <v>0</v>
      </c>
      <c r="F251" s="12">
        <v>0</v>
      </c>
      <c r="G251" s="12">
        <v>0</v>
      </c>
      <c r="H251" s="150">
        <f>SUM(E251:G251)</f>
        <v>0</v>
      </c>
    </row>
    <row r="252" spans="1:13" x14ac:dyDescent="0.2">
      <c r="A252" s="87" t="s">
        <v>156</v>
      </c>
      <c r="B252" s="171"/>
      <c r="C252" s="171"/>
      <c r="D252" s="175"/>
      <c r="E252" s="234">
        <f t="shared" si="3"/>
        <v>0</v>
      </c>
      <c r="F252" s="12">
        <v>0</v>
      </c>
      <c r="G252" s="12">
        <v>0</v>
      </c>
      <c r="H252" s="150">
        <f>SUM(E252:G252)</f>
        <v>0</v>
      </c>
    </row>
    <row r="253" spans="1:13" ht="12.75" customHeight="1" x14ac:dyDescent="0.2">
      <c r="A253" s="87" t="s">
        <v>157</v>
      </c>
      <c r="B253" s="171"/>
      <c r="C253" s="171"/>
      <c r="D253" s="175"/>
      <c r="E253" s="234">
        <f t="shared" si="3"/>
        <v>0</v>
      </c>
      <c r="F253" s="12">
        <v>0</v>
      </c>
      <c r="G253" s="12">
        <v>0</v>
      </c>
      <c r="H253" s="150">
        <f>SUM(E253:G253)</f>
        <v>0</v>
      </c>
    </row>
    <row r="254" spans="1:13" x14ac:dyDescent="0.2">
      <c r="A254" s="273" t="s">
        <v>158</v>
      </c>
      <c r="B254" s="273"/>
      <c r="C254" s="273"/>
      <c r="D254" s="337"/>
      <c r="E254" s="538">
        <f>SUM(E234+E239)*G152</f>
        <v>0</v>
      </c>
      <c r="F254" s="538">
        <f>SUM(F234+F239)*$G$152</f>
        <v>0</v>
      </c>
      <c r="G254" s="538">
        <f>SUM(G234+G239)*$G$152</f>
        <v>0</v>
      </c>
      <c r="H254" s="153">
        <f>SUM(H234+H239)*G152</f>
        <v>0</v>
      </c>
      <c r="I254" s="230">
        <f>H247-SUM(H250:H254)</f>
        <v>0</v>
      </c>
      <c r="J254" s="231" t="s">
        <v>301</v>
      </c>
      <c r="K254" s="18"/>
      <c r="L254" s="18"/>
      <c r="M254" s="18"/>
    </row>
    <row r="255" spans="1:13" s="239" customFormat="1" ht="14.25" customHeight="1" x14ac:dyDescent="0.2">
      <c r="A255" s="176" t="s">
        <v>159</v>
      </c>
      <c r="B255" s="171"/>
      <c r="C255" s="171"/>
      <c r="D255" s="175"/>
      <c r="E255" s="538">
        <f>E247-E250-E251-E252-E253-E254</f>
        <v>0</v>
      </c>
      <c r="F255" s="538">
        <f>F247-SUM(F250:F254)</f>
        <v>0</v>
      </c>
      <c r="G255" s="538">
        <f>G247-SUM(G250:G254)</f>
        <v>0</v>
      </c>
      <c r="H255" s="538">
        <f>H247-H250-H251-H252-H253-H254</f>
        <v>0</v>
      </c>
    </row>
    <row r="256" spans="1:13" x14ac:dyDescent="0.2">
      <c r="A256" s="177" t="s">
        <v>162</v>
      </c>
      <c r="B256" s="178"/>
      <c r="C256" s="178"/>
      <c r="D256" s="178"/>
      <c r="E256" s="191" t="e">
        <f>SUM(E254+E255+E259)/(E234+E239)</f>
        <v>#DIV/0!</v>
      </c>
      <c r="F256" s="180"/>
      <c r="G256" s="180" t="e">
        <f>IF(H256&gt;=$G$152,"Meets","Does not Meet")</f>
        <v>#DIV/0!</v>
      </c>
      <c r="H256" s="191" t="e">
        <f>SUM(H254+H255+H259)/(H234+H239)</f>
        <v>#DIV/0!</v>
      </c>
    </row>
    <row r="257" spans="1:8" x14ac:dyDescent="0.2">
      <c r="A257" s="181" t="s">
        <v>164</v>
      </c>
      <c r="B257" s="53"/>
      <c r="C257" s="53"/>
      <c r="D257" s="53"/>
      <c r="E257" s="182" t="str">
        <f>IF(E247&lt;&gt;ROUND(SUM(E250+E251+E252+E253+E254+E255),0),"Not in Balance","In Balance")</f>
        <v>In Balance</v>
      </c>
      <c r="F257" s="53"/>
      <c r="G257" s="53"/>
      <c r="H257" s="182" t="str">
        <f>IF(H247&lt;&gt;ROUND(SUM(H250+H251+H252+H253+H254+H255),0),"Not in Balance","In Balance")</f>
        <v>In Balance</v>
      </c>
    </row>
    <row r="258" spans="1:8" s="238" customFormat="1" x14ac:dyDescent="0.2">
      <c r="A258" s="183" t="s">
        <v>165</v>
      </c>
      <c r="B258" s="140"/>
      <c r="C258" s="140"/>
      <c r="D258" s="140"/>
      <c r="E258" s="192">
        <f>+E247-E253-E254-E255-E251-E252-E250</f>
        <v>0</v>
      </c>
      <c r="F258" s="185" t="str">
        <f>IF(AND(E258=0,H258=0),"OK","Undesignated Amount")</f>
        <v>OK</v>
      </c>
      <c r="G258" s="185"/>
      <c r="H258" s="192">
        <f>+H247-H253-H254-H255-H251-H252-H250</f>
        <v>0</v>
      </c>
    </row>
    <row r="259" spans="1:8" x14ac:dyDescent="0.2">
      <c r="A259" s="171" t="s">
        <v>210</v>
      </c>
      <c r="B259" s="171"/>
      <c r="C259" s="171"/>
      <c r="D259" s="171"/>
      <c r="E259" s="3">
        <v>0</v>
      </c>
      <c r="F259" s="186"/>
      <c r="G259" s="186"/>
      <c r="H259" s="3">
        <v>0</v>
      </c>
    </row>
    <row r="260" spans="1:8" ht="4.5" customHeight="1" x14ac:dyDescent="0.2">
      <c r="A260" s="171"/>
      <c r="B260" s="171"/>
      <c r="C260" s="171"/>
      <c r="D260" s="171"/>
      <c r="E260" s="193"/>
      <c r="F260" s="186"/>
      <c r="G260" s="186"/>
      <c r="H260" s="193"/>
    </row>
    <row r="261" spans="1:8" ht="21.75" customHeight="1" x14ac:dyDescent="0.2">
      <c r="A261" s="194" t="s">
        <v>244</v>
      </c>
      <c r="B261" s="140"/>
      <c r="C261" s="140"/>
      <c r="D261" s="140"/>
      <c r="H261" s="195"/>
    </row>
    <row r="262" spans="1:8" x14ac:dyDescent="0.2">
      <c r="A262" s="340"/>
      <c r="B262" s="294"/>
      <c r="C262" s="294"/>
      <c r="D262" s="294"/>
      <c r="E262" s="294"/>
      <c r="F262" s="294"/>
      <c r="G262" s="294"/>
      <c r="H262" s="295"/>
    </row>
    <row r="263" spans="1:8" x14ac:dyDescent="0.2">
      <c r="A263" s="296"/>
      <c r="B263" s="297"/>
      <c r="C263" s="297"/>
      <c r="D263" s="297"/>
      <c r="E263" s="297"/>
      <c r="F263" s="297"/>
      <c r="G263" s="297"/>
      <c r="H263" s="298"/>
    </row>
    <row r="264" spans="1:8" x14ac:dyDescent="0.2">
      <c r="A264" s="296"/>
      <c r="B264" s="297"/>
      <c r="C264" s="297"/>
      <c r="D264" s="297"/>
      <c r="E264" s="297"/>
      <c r="F264" s="297"/>
      <c r="G264" s="297"/>
      <c r="H264" s="298"/>
    </row>
    <row r="265" spans="1:8" x14ac:dyDescent="0.2">
      <c r="A265" s="296"/>
      <c r="B265" s="297"/>
      <c r="C265" s="297"/>
      <c r="D265" s="297"/>
      <c r="E265" s="297"/>
      <c r="F265" s="297"/>
      <c r="G265" s="297"/>
      <c r="H265" s="298"/>
    </row>
    <row r="266" spans="1:8" x14ac:dyDescent="0.2">
      <c r="A266" s="296"/>
      <c r="B266" s="297"/>
      <c r="C266" s="297"/>
      <c r="D266" s="297"/>
      <c r="E266" s="297"/>
      <c r="F266" s="297"/>
      <c r="G266" s="297"/>
      <c r="H266" s="298"/>
    </row>
    <row r="267" spans="1:8" x14ac:dyDescent="0.2">
      <c r="A267" s="299"/>
      <c r="B267" s="300"/>
      <c r="C267" s="300"/>
      <c r="D267" s="300"/>
      <c r="E267" s="300"/>
      <c r="F267" s="300"/>
      <c r="G267" s="300"/>
      <c r="H267" s="301"/>
    </row>
    <row r="268" spans="1:8" ht="15.75" x14ac:dyDescent="0.25">
      <c r="A268" s="141"/>
      <c r="B268" s="140"/>
      <c r="C268" s="140"/>
      <c r="D268" s="140"/>
      <c r="E268" s="363" t="s">
        <v>225</v>
      </c>
      <c r="F268" s="364"/>
      <c r="G268" s="365"/>
      <c r="H268" s="140"/>
    </row>
    <row r="269" spans="1:8" x14ac:dyDescent="0.2">
      <c r="A269" s="151"/>
      <c r="B269" s="146"/>
      <c r="C269" s="146"/>
      <c r="D269" s="146"/>
      <c r="E269" s="144" t="s">
        <v>84</v>
      </c>
      <c r="F269" s="144" t="s">
        <v>85</v>
      </c>
      <c r="G269" s="144" t="s">
        <v>86</v>
      </c>
      <c r="H269" s="144" t="s">
        <v>87</v>
      </c>
    </row>
    <row r="270" spans="1:8" ht="59.1" customHeight="1" x14ac:dyDescent="0.2">
      <c r="A270" s="151"/>
      <c r="B270" s="146"/>
      <c r="C270" s="146"/>
      <c r="D270" s="146"/>
      <c r="E270" s="233" t="str">
        <f>"Carried forward from " &amp;+E217</f>
        <v>Carried forward from First Subsequent Year  20__ - 20__</v>
      </c>
      <c r="F270" s="338" t="s">
        <v>283</v>
      </c>
      <c r="G270" s="341" t="s">
        <v>402</v>
      </c>
      <c r="H270" s="338" t="s">
        <v>405</v>
      </c>
    </row>
    <row r="271" spans="1:8" ht="28.5" customHeight="1" x14ac:dyDescent="0.2">
      <c r="A271" s="151"/>
      <c r="B271" s="146"/>
      <c r="C271" s="146"/>
      <c r="D271" s="146"/>
      <c r="E271" s="235"/>
      <c r="F271" s="339"/>
      <c r="G271" s="342"/>
      <c r="H271" s="339"/>
    </row>
    <row r="272" spans="1:8" x14ac:dyDescent="0.2">
      <c r="A272" s="135" t="s">
        <v>241</v>
      </c>
      <c r="B272" s="146"/>
      <c r="C272" s="146"/>
      <c r="D272" s="146"/>
      <c r="E272" s="14" t="s">
        <v>116</v>
      </c>
      <c r="F272" s="147"/>
      <c r="G272" s="147"/>
      <c r="H272" s="14" t="s">
        <v>116</v>
      </c>
    </row>
    <row r="273" spans="1:8" x14ac:dyDescent="0.2">
      <c r="A273" s="141" t="s">
        <v>203</v>
      </c>
      <c r="B273" s="146"/>
      <c r="C273" s="148"/>
      <c r="D273" s="149" t="s">
        <v>78</v>
      </c>
      <c r="E273" s="234">
        <f>+H222</f>
        <v>0</v>
      </c>
      <c r="F273" s="12">
        <v>0</v>
      </c>
      <c r="G273" s="244">
        <v>0</v>
      </c>
      <c r="H273" s="150">
        <f>+E273+F273+G273</f>
        <v>0</v>
      </c>
    </row>
    <row r="274" spans="1:8" x14ac:dyDescent="0.2">
      <c r="A274" s="141" t="s">
        <v>79</v>
      </c>
      <c r="B274" s="146"/>
      <c r="C274" s="148"/>
      <c r="D274" s="149" t="s">
        <v>80</v>
      </c>
      <c r="E274" s="234">
        <f>+H223</f>
        <v>0</v>
      </c>
      <c r="F274" s="12">
        <v>0</v>
      </c>
      <c r="G274" s="12">
        <v>0</v>
      </c>
      <c r="H274" s="150">
        <f>+E274+F274+G274</f>
        <v>0</v>
      </c>
    </row>
    <row r="275" spans="1:8" x14ac:dyDescent="0.2">
      <c r="A275" s="141"/>
      <c r="B275" s="151"/>
      <c r="C275" s="151"/>
      <c r="D275" s="152" t="s">
        <v>81</v>
      </c>
      <c r="E275" s="153">
        <f>ROUND(SUM(E273:E274),0)</f>
        <v>0</v>
      </c>
      <c r="F275" s="153">
        <f>ROUND(SUM(F273:F274),0)</f>
        <v>0</v>
      </c>
      <c r="G275" s="153">
        <f>ROUND(SUM(G273:G274),0)</f>
        <v>0</v>
      </c>
      <c r="H275" s="153">
        <f>ROUND(SUM(H273:H274),0)</f>
        <v>0</v>
      </c>
    </row>
    <row r="276" spans="1:8" ht="9.75" customHeight="1" x14ac:dyDescent="0.2">
      <c r="A276" s="141"/>
      <c r="B276" s="151"/>
      <c r="C276" s="151"/>
      <c r="D276" s="151"/>
      <c r="E276" s="154"/>
      <c r="F276" s="154"/>
      <c r="G276" s="154"/>
      <c r="H276" s="154"/>
    </row>
    <row r="277" spans="1:8" x14ac:dyDescent="0.2">
      <c r="A277" s="141" t="s">
        <v>88</v>
      </c>
      <c r="B277" s="151"/>
      <c r="C277" s="146"/>
      <c r="D277" s="155"/>
      <c r="E277" s="156"/>
      <c r="F277" s="156"/>
      <c r="G277" s="156"/>
      <c r="H277" s="157"/>
    </row>
    <row r="278" spans="1:8" x14ac:dyDescent="0.2">
      <c r="A278" s="141" t="s">
        <v>89</v>
      </c>
      <c r="B278" s="146"/>
      <c r="C278" s="146"/>
      <c r="D278" s="146"/>
      <c r="E278" s="234">
        <f>+H227</f>
        <v>0</v>
      </c>
      <c r="F278" s="12">
        <v>0</v>
      </c>
      <c r="G278" s="12">
        <v>0</v>
      </c>
      <c r="H278" s="160">
        <f t="shared" ref="H278:H284" si="4">+E278+F278+G278</f>
        <v>0</v>
      </c>
    </row>
    <row r="279" spans="1:8" x14ac:dyDescent="0.2">
      <c r="A279" s="141" t="s">
        <v>90</v>
      </c>
      <c r="B279" s="146"/>
      <c r="C279" s="146"/>
      <c r="D279" s="146"/>
      <c r="E279" s="234">
        <f t="shared" ref="E279:E284" si="5">+H228</f>
        <v>0</v>
      </c>
      <c r="F279" s="12">
        <v>0</v>
      </c>
      <c r="G279" s="12">
        <v>0</v>
      </c>
      <c r="H279" s="150">
        <f t="shared" si="4"/>
        <v>0</v>
      </c>
    </row>
    <row r="280" spans="1:8" x14ac:dyDescent="0.2">
      <c r="A280" s="141" t="s">
        <v>91</v>
      </c>
      <c r="B280" s="146"/>
      <c r="C280" s="146"/>
      <c r="D280" s="146"/>
      <c r="E280" s="234">
        <f t="shared" si="5"/>
        <v>0</v>
      </c>
      <c r="F280" s="12">
        <v>0</v>
      </c>
      <c r="G280" s="12">
        <v>0</v>
      </c>
      <c r="H280" s="150">
        <f t="shared" si="4"/>
        <v>0</v>
      </c>
    </row>
    <row r="281" spans="1:8" x14ac:dyDescent="0.2">
      <c r="A281" s="141" t="s">
        <v>92</v>
      </c>
      <c r="B281" s="146"/>
      <c r="C281" s="146"/>
      <c r="D281" s="146"/>
      <c r="E281" s="234">
        <f t="shared" si="5"/>
        <v>0</v>
      </c>
      <c r="F281" s="12">
        <v>0</v>
      </c>
      <c r="G281" s="12">
        <v>0</v>
      </c>
      <c r="H281" s="150">
        <f t="shared" si="4"/>
        <v>0</v>
      </c>
    </row>
    <row r="282" spans="1:8" x14ac:dyDescent="0.2">
      <c r="A282" s="141" t="s">
        <v>93</v>
      </c>
      <c r="B282" s="146"/>
      <c r="C282" s="146"/>
      <c r="D282" s="146"/>
      <c r="E282" s="234">
        <f t="shared" si="5"/>
        <v>0</v>
      </c>
      <c r="F282" s="12">
        <v>0</v>
      </c>
      <c r="G282" s="12">
        <v>0</v>
      </c>
      <c r="H282" s="150">
        <f t="shared" si="4"/>
        <v>0</v>
      </c>
    </row>
    <row r="283" spans="1:8" x14ac:dyDescent="0.2">
      <c r="A283" s="141" t="s">
        <v>94</v>
      </c>
      <c r="B283" s="146"/>
      <c r="C283" s="146"/>
      <c r="D283" s="146"/>
      <c r="E283" s="234">
        <f t="shared" si="5"/>
        <v>0</v>
      </c>
      <c r="F283" s="12">
        <v>0</v>
      </c>
      <c r="G283" s="12">
        <v>0</v>
      </c>
      <c r="H283" s="150">
        <f t="shared" si="4"/>
        <v>0</v>
      </c>
    </row>
    <row r="284" spans="1:8" x14ac:dyDescent="0.2">
      <c r="A284" s="141" t="s">
        <v>95</v>
      </c>
      <c r="B284" s="146"/>
      <c r="C284" s="146"/>
      <c r="D284" s="146"/>
      <c r="E284" s="234">
        <f t="shared" si="5"/>
        <v>0</v>
      </c>
      <c r="F284" s="12">
        <v>0</v>
      </c>
      <c r="G284" s="12">
        <v>0</v>
      </c>
      <c r="H284" s="150">
        <f t="shared" si="4"/>
        <v>0</v>
      </c>
    </row>
    <row r="285" spans="1:8" x14ac:dyDescent="0.2">
      <c r="A285" s="141"/>
      <c r="B285" s="151"/>
      <c r="C285" s="151"/>
      <c r="D285" s="152" t="s">
        <v>81</v>
      </c>
      <c r="E285" s="153">
        <f>(ROUND(SUM(E278:E284),0))</f>
        <v>0</v>
      </c>
      <c r="F285" s="153">
        <f>(ROUND(SUM(F278:F284),0))</f>
        <v>0</v>
      </c>
      <c r="G285" s="153">
        <f>(ROUND(SUM(G278:G284),0))</f>
        <v>0</v>
      </c>
      <c r="H285" s="153">
        <f>(ROUND(SUM(H278:H284),0))</f>
        <v>0</v>
      </c>
    </row>
    <row r="286" spans="1:8" ht="8.25" customHeight="1" x14ac:dyDescent="0.2">
      <c r="A286" s="141"/>
      <c r="B286" s="151"/>
      <c r="C286" s="151"/>
      <c r="D286" s="151"/>
      <c r="E286" s="154"/>
      <c r="F286" s="154"/>
      <c r="G286" s="154"/>
      <c r="H286" s="158"/>
    </row>
    <row r="287" spans="1:8" x14ac:dyDescent="0.2">
      <c r="A287" s="54" t="s">
        <v>242</v>
      </c>
      <c r="B287" s="155"/>
      <c r="C287" s="155"/>
      <c r="D287" s="155"/>
      <c r="E287" s="153">
        <f>+E275-E285</f>
        <v>0</v>
      </c>
      <c r="F287" s="153">
        <f>+F275-F285</f>
        <v>0</v>
      </c>
      <c r="G287" s="153">
        <f>+G275-G285</f>
        <v>0</v>
      </c>
      <c r="H287" s="153">
        <f>+H275-H285</f>
        <v>0</v>
      </c>
    </row>
    <row r="288" spans="1:8" ht="9.75" customHeight="1" x14ac:dyDescent="0.2">
      <c r="A288" s="54"/>
      <c r="B288" s="155"/>
      <c r="C288" s="155"/>
      <c r="D288" s="155"/>
      <c r="E288" s="156"/>
      <c r="F288" s="156"/>
      <c r="G288" s="156"/>
      <c r="H288" s="159"/>
    </row>
    <row r="289" spans="1:8" x14ac:dyDescent="0.2">
      <c r="A289" s="54" t="s">
        <v>96</v>
      </c>
      <c r="B289" s="155"/>
      <c r="C289" s="155"/>
      <c r="D289" s="155"/>
      <c r="E289" s="234">
        <f>+H238</f>
        <v>0</v>
      </c>
      <c r="F289" s="12">
        <v>0</v>
      </c>
      <c r="G289" s="12">
        <v>0</v>
      </c>
      <c r="H289" s="160">
        <f>+E289+F289+G289</f>
        <v>0</v>
      </c>
    </row>
    <row r="290" spans="1:8" x14ac:dyDescent="0.2">
      <c r="A290" s="54" t="s">
        <v>97</v>
      </c>
      <c r="B290" s="155"/>
      <c r="C290" s="155"/>
      <c r="D290" s="155"/>
      <c r="E290" s="234">
        <f>+H239</f>
        <v>0</v>
      </c>
      <c r="F290" s="12">
        <v>0</v>
      </c>
      <c r="G290" s="12">
        <v>0</v>
      </c>
      <c r="H290" s="150">
        <f>+E290+F290+G290</f>
        <v>0</v>
      </c>
    </row>
    <row r="291" spans="1:8" x14ac:dyDescent="0.2">
      <c r="A291" s="161" t="s">
        <v>222</v>
      </c>
      <c r="B291" s="155"/>
      <c r="C291" s="155"/>
      <c r="D291" s="155"/>
      <c r="E291" s="162"/>
      <c r="F291" s="163"/>
      <c r="G291" s="163"/>
      <c r="H291" s="163"/>
    </row>
    <row r="292" spans="1:8" x14ac:dyDescent="0.2">
      <c r="A292" s="161" t="s">
        <v>220</v>
      </c>
      <c r="B292" s="155"/>
      <c r="C292" s="155"/>
      <c r="D292" s="155"/>
      <c r="E292" s="164">
        <f>+E287+E289-E290</f>
        <v>0</v>
      </c>
      <c r="F292" s="164">
        <f>+F287+F289-F290</f>
        <v>0</v>
      </c>
      <c r="G292" s="164">
        <f>+G287+G289-G290</f>
        <v>0</v>
      </c>
      <c r="H292" s="164">
        <f>+H287+H289-H290</f>
        <v>0</v>
      </c>
    </row>
    <row r="293" spans="1:8" x14ac:dyDescent="0.2">
      <c r="A293" s="54"/>
      <c r="B293" s="155"/>
      <c r="C293" s="155"/>
      <c r="D293" s="155"/>
      <c r="E293" s="158"/>
      <c r="F293" s="158"/>
      <c r="G293" s="158"/>
      <c r="H293" s="158"/>
    </row>
    <row r="294" spans="1:8" ht="26.25" customHeight="1" x14ac:dyDescent="0.2">
      <c r="A294" s="351" t="s">
        <v>246</v>
      </c>
      <c r="B294" s="351"/>
      <c r="C294" s="351"/>
      <c r="D294" s="352"/>
      <c r="E294" s="196">
        <f>H247</f>
        <v>0</v>
      </c>
      <c r="F294" s="166" t="s">
        <v>54</v>
      </c>
      <c r="G294" s="166"/>
      <c r="H294" s="160">
        <f>H247</f>
        <v>0</v>
      </c>
    </row>
    <row r="295" spans="1:8" x14ac:dyDescent="0.2">
      <c r="A295" s="54" t="s">
        <v>163</v>
      </c>
      <c r="B295" s="155"/>
      <c r="C295" s="155"/>
      <c r="D295" s="155"/>
      <c r="E295" s="166"/>
      <c r="F295" s="166" t="s">
        <v>54</v>
      </c>
      <c r="G295" s="166"/>
      <c r="H295" s="150">
        <f>E295</f>
        <v>0</v>
      </c>
    </row>
    <row r="296" spans="1:8" x14ac:dyDescent="0.2">
      <c r="A296" s="54" t="s">
        <v>83</v>
      </c>
      <c r="B296" s="155"/>
      <c r="C296" s="155"/>
      <c r="D296" s="155"/>
      <c r="E296" s="153">
        <f>+E294+E295</f>
        <v>0</v>
      </c>
      <c r="F296" s="167"/>
      <c r="G296" s="167"/>
      <c r="H296" s="153">
        <f>+H294+H295</f>
        <v>0</v>
      </c>
    </row>
    <row r="297" spans="1:8" x14ac:dyDescent="0.2">
      <c r="A297" s="168"/>
      <c r="B297" s="169"/>
      <c r="C297" s="169"/>
      <c r="D297" s="169"/>
      <c r="E297" s="170"/>
      <c r="F297" s="170"/>
      <c r="G297" s="170"/>
      <c r="H297" s="170"/>
    </row>
    <row r="298" spans="1:8" x14ac:dyDescent="0.2">
      <c r="A298" s="54" t="s">
        <v>160</v>
      </c>
      <c r="B298" s="171"/>
      <c r="C298" s="171"/>
      <c r="D298" s="171"/>
      <c r="E298" s="164">
        <f>ROUND(SUM(+E292+E296),0)</f>
        <v>0</v>
      </c>
      <c r="F298" s="164">
        <f>ROUND(SUM(+F292+F296),0)</f>
        <v>0</v>
      </c>
      <c r="G298" s="164">
        <f>ROUND(SUM(+G292+G296),0)</f>
        <v>0</v>
      </c>
      <c r="H298" s="164">
        <f>ROUND(SUM(+H292+H296),0)</f>
        <v>0</v>
      </c>
    </row>
    <row r="299" spans="1:8" x14ac:dyDescent="0.2">
      <c r="A299" s="54"/>
      <c r="B299" s="171"/>
      <c r="C299" s="171"/>
      <c r="D299" s="171"/>
      <c r="E299" s="154"/>
      <c r="F299" s="154"/>
      <c r="G299" s="154"/>
      <c r="H299" s="154"/>
    </row>
    <row r="300" spans="1:8" x14ac:dyDescent="0.2">
      <c r="A300" s="54" t="s">
        <v>223</v>
      </c>
      <c r="B300" s="155"/>
      <c r="C300" s="155"/>
      <c r="D300" s="155"/>
      <c r="E300" s="189" t="s">
        <v>124</v>
      </c>
      <c r="F300" s="156"/>
      <c r="G300" s="156"/>
      <c r="H300" s="190"/>
    </row>
    <row r="301" spans="1:8" x14ac:dyDescent="0.2">
      <c r="A301" s="87" t="s">
        <v>154</v>
      </c>
      <c r="B301" s="171"/>
      <c r="C301" s="171"/>
      <c r="D301" s="175"/>
      <c r="E301" s="234">
        <f>+H250</f>
        <v>0</v>
      </c>
      <c r="F301" s="12"/>
      <c r="G301" s="12"/>
      <c r="H301" s="150">
        <f>SUM(E301:G301)</f>
        <v>0</v>
      </c>
    </row>
    <row r="302" spans="1:8" x14ac:dyDescent="0.2">
      <c r="A302" s="87" t="s">
        <v>155</v>
      </c>
      <c r="B302" s="87"/>
      <c r="C302" s="171"/>
      <c r="D302" s="171"/>
      <c r="E302" s="234">
        <f t="shared" ref="E302:E304" si="6">+H251</f>
        <v>0</v>
      </c>
      <c r="F302" s="12"/>
      <c r="G302" s="12"/>
      <c r="H302" s="150">
        <f>SUM(E302:G302)</f>
        <v>0</v>
      </c>
    </row>
    <row r="303" spans="1:8" x14ac:dyDescent="0.2">
      <c r="A303" s="87" t="s">
        <v>156</v>
      </c>
      <c r="B303" s="171"/>
      <c r="C303" s="171"/>
      <c r="D303" s="175"/>
      <c r="E303" s="234">
        <f t="shared" si="6"/>
        <v>0</v>
      </c>
      <c r="F303" s="12"/>
      <c r="G303" s="12"/>
      <c r="H303" s="150">
        <f>SUM(E303:G303)</f>
        <v>0</v>
      </c>
    </row>
    <row r="304" spans="1:8" x14ac:dyDescent="0.2">
      <c r="A304" s="87" t="s">
        <v>157</v>
      </c>
      <c r="B304" s="171"/>
      <c r="C304" s="171"/>
      <c r="D304" s="175"/>
      <c r="E304" s="234">
        <f t="shared" si="6"/>
        <v>0</v>
      </c>
      <c r="F304" s="12">
        <v>0</v>
      </c>
      <c r="G304" s="12"/>
      <c r="H304" s="150">
        <f>SUM(E304:G304)</f>
        <v>0</v>
      </c>
    </row>
    <row r="305" spans="1:13" ht="12.75" customHeight="1" x14ac:dyDescent="0.2">
      <c r="A305" s="273" t="s">
        <v>158</v>
      </c>
      <c r="B305" s="273"/>
      <c r="C305" s="273"/>
      <c r="D305" s="337"/>
      <c r="E305" s="538">
        <f>SUM(E285+E290)*G152</f>
        <v>0</v>
      </c>
      <c r="F305" s="538">
        <f>SUM(F285+F290)*$G$152</f>
        <v>0</v>
      </c>
      <c r="G305" s="538">
        <f>SUM(G285+G290)*$G$152</f>
        <v>0</v>
      </c>
      <c r="H305" s="153">
        <f>SUM(H285+H290)*G152</f>
        <v>0</v>
      </c>
      <c r="I305" s="230">
        <f>H298-SUM(H301:H305)</f>
        <v>0</v>
      </c>
      <c r="J305" s="231" t="s">
        <v>301</v>
      </c>
      <c r="K305" s="18"/>
      <c r="L305" s="18"/>
      <c r="M305" s="18"/>
    </row>
    <row r="306" spans="1:13" s="239" customFormat="1" ht="14.25" customHeight="1" x14ac:dyDescent="0.2">
      <c r="A306" s="176" t="s">
        <v>159</v>
      </c>
      <c r="B306" s="171"/>
      <c r="C306" s="171"/>
      <c r="D306" s="175"/>
      <c r="E306" s="538">
        <f>E298-E301-E302-E303-E304-E305</f>
        <v>0</v>
      </c>
      <c r="F306" s="538">
        <f>F298-SUM(F301:F305)</f>
        <v>0</v>
      </c>
      <c r="G306" s="538">
        <f>G298-SUM(G301:G305)</f>
        <v>0</v>
      </c>
      <c r="H306" s="538">
        <f>H298-H301-H302-H303-H304-H305</f>
        <v>0</v>
      </c>
    </row>
    <row r="307" spans="1:13" x14ac:dyDescent="0.2">
      <c r="A307" s="177" t="s">
        <v>162</v>
      </c>
      <c r="B307" s="178"/>
      <c r="C307" s="178"/>
      <c r="D307" s="178"/>
      <c r="E307" s="191" t="e">
        <f>SUM(E305+E306+E310)/(E285+E290)</f>
        <v>#DIV/0!</v>
      </c>
      <c r="F307" s="180"/>
      <c r="G307" s="180" t="e">
        <f>IF(H307&gt;=$G$152,"Meets","Does not Meet")</f>
        <v>#DIV/0!</v>
      </c>
      <c r="H307" s="191" t="e">
        <f>SUM(H305+H306+H310)/(H285+H290)</f>
        <v>#DIV/0!</v>
      </c>
    </row>
    <row r="308" spans="1:13" x14ac:dyDescent="0.2">
      <c r="A308" s="181" t="s">
        <v>164</v>
      </c>
      <c r="B308" s="53"/>
      <c r="C308" s="53"/>
      <c r="D308" s="53"/>
      <c r="E308" s="182" t="str">
        <f>IF(E298&lt;&gt;ROUND(SUM(E301+E302+E303+E304+E305+E306),0),"Not in Balance","In Balance")</f>
        <v>In Balance</v>
      </c>
      <c r="F308" s="53"/>
      <c r="G308" s="53"/>
      <c r="H308" s="182" t="str">
        <f>IF(H298&lt;&gt;ROUND(SUM(H301+H302+H303+H304+H305+H306),0),"Not in Balance","In Balance")</f>
        <v>In Balance</v>
      </c>
    </row>
    <row r="309" spans="1:13" s="238" customFormat="1" x14ac:dyDescent="0.2">
      <c r="A309" s="183" t="s">
        <v>165</v>
      </c>
      <c r="B309" s="140"/>
      <c r="C309" s="140"/>
      <c r="D309" s="140"/>
      <c r="E309" s="184">
        <f>+E298-E304-E305-E306-E302-E303-E301</f>
        <v>0</v>
      </c>
      <c r="F309" s="185" t="str">
        <f>IF(AND(E309=0,H309=0),"OK","Undesignated Amount")</f>
        <v>OK</v>
      </c>
      <c r="G309" s="185"/>
      <c r="H309" s="184">
        <f>+H298-H304-H305-H306-H302-H303-H301</f>
        <v>0</v>
      </c>
    </row>
    <row r="310" spans="1:13" s="238" customFormat="1" x14ac:dyDescent="0.2">
      <c r="A310" s="171" t="s">
        <v>210</v>
      </c>
      <c r="B310" s="171"/>
      <c r="C310" s="171"/>
      <c r="D310" s="171"/>
      <c r="E310" s="3">
        <v>0</v>
      </c>
      <c r="F310" s="186"/>
      <c r="G310" s="186"/>
      <c r="H310" s="3">
        <v>0</v>
      </c>
    </row>
    <row r="311" spans="1:13" ht="21.75" customHeight="1" x14ac:dyDescent="0.2">
      <c r="A311" s="194" t="s">
        <v>247</v>
      </c>
      <c r="B311" s="140"/>
      <c r="C311" s="140"/>
      <c r="D311" s="140"/>
    </row>
    <row r="312" spans="1:13" x14ac:dyDescent="0.2">
      <c r="A312" s="340"/>
      <c r="B312" s="294"/>
      <c r="C312" s="294"/>
      <c r="D312" s="294"/>
      <c r="E312" s="294"/>
      <c r="F312" s="294"/>
      <c r="G312" s="294"/>
      <c r="H312" s="295"/>
    </row>
    <row r="313" spans="1:13" x14ac:dyDescent="0.2">
      <c r="A313" s="296"/>
      <c r="B313" s="297"/>
      <c r="C313" s="297"/>
      <c r="D313" s="297"/>
      <c r="E313" s="297"/>
      <c r="F313" s="297"/>
      <c r="G313" s="297"/>
      <c r="H313" s="298"/>
    </row>
    <row r="314" spans="1:13" x14ac:dyDescent="0.2">
      <c r="A314" s="296"/>
      <c r="B314" s="297"/>
      <c r="C314" s="297"/>
      <c r="D314" s="297"/>
      <c r="E314" s="297"/>
      <c r="F314" s="297"/>
      <c r="G314" s="297"/>
      <c r="H314" s="298"/>
    </row>
    <row r="315" spans="1:13" x14ac:dyDescent="0.2">
      <c r="A315" s="296"/>
      <c r="B315" s="297"/>
      <c r="C315" s="297"/>
      <c r="D315" s="297"/>
      <c r="E315" s="297"/>
      <c r="F315" s="297"/>
      <c r="G315" s="297"/>
      <c r="H315" s="298"/>
    </row>
    <row r="316" spans="1:13" x14ac:dyDescent="0.2">
      <c r="A316" s="296"/>
      <c r="B316" s="297"/>
      <c r="C316" s="297"/>
      <c r="D316" s="297"/>
      <c r="E316" s="297"/>
      <c r="F316" s="297"/>
      <c r="G316" s="297"/>
      <c r="H316" s="298"/>
    </row>
    <row r="317" spans="1:13" x14ac:dyDescent="0.2">
      <c r="A317" s="296"/>
      <c r="B317" s="297"/>
      <c r="C317" s="297"/>
      <c r="D317" s="297"/>
      <c r="E317" s="297"/>
      <c r="F317" s="297"/>
      <c r="G317" s="297"/>
      <c r="H317" s="298"/>
    </row>
    <row r="318" spans="1:13" x14ac:dyDescent="0.2">
      <c r="A318" s="299"/>
      <c r="B318" s="300"/>
      <c r="C318" s="300"/>
      <c r="D318" s="300"/>
      <c r="E318" s="300"/>
      <c r="F318" s="300"/>
      <c r="G318" s="300"/>
      <c r="H318" s="301"/>
    </row>
    <row r="319" spans="1:13" x14ac:dyDescent="0.2">
      <c r="A319" s="87" t="s">
        <v>36</v>
      </c>
      <c r="B319" s="319" t="s">
        <v>304</v>
      </c>
      <c r="C319" s="320"/>
      <c r="D319" s="320"/>
      <c r="E319" s="320"/>
      <c r="F319" s="320"/>
      <c r="G319" s="320"/>
      <c r="H319" s="320"/>
    </row>
    <row r="320" spans="1:13" ht="29.25" customHeight="1" x14ac:dyDescent="0.2">
      <c r="A320" s="87"/>
      <c r="B320" s="321"/>
      <c r="C320" s="321"/>
      <c r="D320" s="321"/>
      <c r="E320" s="321"/>
      <c r="F320" s="321"/>
      <c r="G320" s="321"/>
      <c r="H320" s="321"/>
    </row>
    <row r="321" spans="1:8" x14ac:dyDescent="0.2">
      <c r="B321" s="355"/>
      <c r="C321" s="294"/>
      <c r="D321" s="294"/>
      <c r="E321" s="294"/>
      <c r="F321" s="294"/>
      <c r="G321" s="294"/>
      <c r="H321" s="295"/>
    </row>
    <row r="322" spans="1:8" x14ac:dyDescent="0.2">
      <c r="B322" s="296"/>
      <c r="C322" s="297"/>
      <c r="D322" s="297"/>
      <c r="E322" s="297"/>
      <c r="F322" s="297"/>
      <c r="G322" s="297"/>
      <c r="H322" s="298"/>
    </row>
    <row r="323" spans="1:8" x14ac:dyDescent="0.2">
      <c r="B323" s="296"/>
      <c r="C323" s="297"/>
      <c r="D323" s="297"/>
      <c r="E323" s="297"/>
      <c r="F323" s="297"/>
      <c r="G323" s="297"/>
      <c r="H323" s="298"/>
    </row>
    <row r="324" spans="1:8" x14ac:dyDescent="0.2">
      <c r="B324" s="299"/>
      <c r="C324" s="300"/>
      <c r="D324" s="300"/>
      <c r="E324" s="300"/>
      <c r="F324" s="300"/>
      <c r="G324" s="300"/>
      <c r="H324" s="301"/>
    </row>
    <row r="325" spans="1:8" x14ac:dyDescent="0.2">
      <c r="B325" s="74"/>
      <c r="C325" s="74"/>
      <c r="D325" s="74"/>
      <c r="E325" s="74"/>
      <c r="F325" s="74"/>
      <c r="G325" s="74"/>
      <c r="H325" s="74"/>
    </row>
    <row r="327" spans="1:8" ht="15" customHeight="1" x14ac:dyDescent="0.2">
      <c r="A327" s="229" t="s">
        <v>37</v>
      </c>
      <c r="B327" s="361" t="s">
        <v>249</v>
      </c>
      <c r="C327" s="343"/>
      <c r="D327" s="343"/>
      <c r="E327" s="343"/>
      <c r="F327" s="343"/>
      <c r="G327" s="343"/>
      <c r="H327" s="343"/>
    </row>
    <row r="328" spans="1:8" ht="39" customHeight="1" x14ac:dyDescent="0.2">
      <c r="B328" s="362"/>
      <c r="C328" s="362"/>
      <c r="D328" s="362"/>
      <c r="E328" s="362"/>
      <c r="F328" s="362"/>
      <c r="G328" s="362"/>
      <c r="H328" s="362"/>
    </row>
    <row r="329" spans="1:8" x14ac:dyDescent="0.2">
      <c r="B329" s="356"/>
      <c r="C329" s="324"/>
      <c r="D329" s="324"/>
      <c r="E329" s="324"/>
      <c r="F329" s="324"/>
      <c r="G329" s="324"/>
      <c r="H329" s="325"/>
    </row>
    <row r="330" spans="1:8" x14ac:dyDescent="0.2">
      <c r="B330" s="326"/>
      <c r="C330" s="327"/>
      <c r="D330" s="327"/>
      <c r="E330" s="327"/>
      <c r="F330" s="327"/>
      <c r="G330" s="327"/>
      <c r="H330" s="328"/>
    </row>
    <row r="331" spans="1:8" ht="12.2" customHeight="1" x14ac:dyDescent="0.2">
      <c r="B331" s="326"/>
      <c r="C331" s="327"/>
      <c r="D331" s="327"/>
      <c r="E331" s="327"/>
      <c r="F331" s="327"/>
      <c r="G331" s="327"/>
      <c r="H331" s="328"/>
    </row>
    <row r="332" spans="1:8" ht="12.2" customHeight="1" x14ac:dyDescent="0.2">
      <c r="B332" s="329"/>
      <c r="C332" s="330"/>
      <c r="D332" s="330"/>
      <c r="E332" s="330"/>
      <c r="F332" s="330"/>
      <c r="G332" s="330"/>
      <c r="H332" s="331"/>
    </row>
    <row r="333" spans="1:8" ht="12.2" customHeight="1" x14ac:dyDescent="0.2">
      <c r="B333" s="197"/>
      <c r="C333" s="197"/>
      <c r="D333" s="197"/>
      <c r="E333" s="197"/>
      <c r="F333" s="197"/>
      <c r="G333" s="197"/>
      <c r="H333" s="197"/>
    </row>
    <row r="335" spans="1:8" x14ac:dyDescent="0.2">
      <c r="A335" s="229" t="s">
        <v>58</v>
      </c>
      <c r="B335" s="332" t="s">
        <v>248</v>
      </c>
      <c r="C335" s="332"/>
      <c r="D335" s="332"/>
      <c r="E335" s="332"/>
      <c r="F335" s="332"/>
      <c r="G335" s="332"/>
      <c r="H335" s="332"/>
    </row>
    <row r="336" spans="1:8" ht="29.1" customHeight="1" x14ac:dyDescent="0.2">
      <c r="B336" s="333"/>
      <c r="C336" s="333"/>
      <c r="D336" s="333"/>
      <c r="E336" s="333"/>
      <c r="F336" s="333"/>
      <c r="G336" s="333"/>
      <c r="H336" s="333"/>
    </row>
    <row r="337" spans="1:8" ht="14.45" customHeight="1" x14ac:dyDescent="0.2">
      <c r="B337" s="323"/>
      <c r="C337" s="324"/>
      <c r="D337" s="324"/>
      <c r="E337" s="324"/>
      <c r="F337" s="324"/>
      <c r="G337" s="324"/>
      <c r="H337" s="325"/>
    </row>
    <row r="338" spans="1:8" x14ac:dyDescent="0.2">
      <c r="B338" s="326"/>
      <c r="C338" s="327"/>
      <c r="D338" s="327"/>
      <c r="E338" s="327"/>
      <c r="F338" s="327"/>
      <c r="G338" s="327"/>
      <c r="H338" s="328"/>
    </row>
    <row r="339" spans="1:8" x14ac:dyDescent="0.2">
      <c r="B339" s="326"/>
      <c r="C339" s="327"/>
      <c r="D339" s="327"/>
      <c r="E339" s="327"/>
      <c r="F339" s="327"/>
      <c r="G339" s="327"/>
      <c r="H339" s="328"/>
    </row>
    <row r="340" spans="1:8" x14ac:dyDescent="0.2">
      <c r="B340" s="326"/>
      <c r="C340" s="327"/>
      <c r="D340" s="327"/>
      <c r="E340" s="327"/>
      <c r="F340" s="327"/>
      <c r="G340" s="327"/>
      <c r="H340" s="328"/>
    </row>
    <row r="341" spans="1:8" ht="12" customHeight="1" x14ac:dyDescent="0.2">
      <c r="A341" s="87"/>
      <c r="B341" s="329"/>
      <c r="C341" s="330"/>
      <c r="D341" s="330"/>
      <c r="E341" s="330"/>
      <c r="F341" s="330"/>
      <c r="G341" s="330"/>
      <c r="H341" s="331"/>
    </row>
    <row r="342" spans="1:8" ht="12.2" customHeight="1" x14ac:dyDescent="0.2">
      <c r="B342" s="198"/>
      <c r="C342" s="95"/>
      <c r="D342" s="95"/>
      <c r="E342" s="95"/>
      <c r="F342" s="95"/>
      <c r="G342" s="95"/>
      <c r="H342" s="95"/>
    </row>
    <row r="343" spans="1:8" ht="12.2" customHeight="1" x14ac:dyDescent="0.2">
      <c r="B343" s="87"/>
      <c r="C343" s="53"/>
      <c r="D343" s="53"/>
      <c r="E343" s="53"/>
      <c r="F343" s="53"/>
      <c r="G343" s="53"/>
      <c r="H343" s="53"/>
    </row>
    <row r="344" spans="1:8" ht="27" customHeight="1" x14ac:dyDescent="0.2">
      <c r="A344" s="199" t="s">
        <v>16</v>
      </c>
      <c r="B344" s="353" t="s">
        <v>250</v>
      </c>
      <c r="C344" s="353"/>
      <c r="D344" s="353"/>
      <c r="E344" s="353"/>
      <c r="F344" s="353"/>
      <c r="G344" s="353"/>
      <c r="H344" s="353"/>
    </row>
    <row r="345" spans="1:8" x14ac:dyDescent="0.2">
      <c r="B345" s="323"/>
      <c r="C345" s="324"/>
      <c r="D345" s="324"/>
      <c r="E345" s="324"/>
      <c r="F345" s="324"/>
      <c r="G345" s="324"/>
      <c r="H345" s="325"/>
    </row>
    <row r="346" spans="1:8" x14ac:dyDescent="0.2">
      <c r="B346" s="326"/>
      <c r="C346" s="327"/>
      <c r="D346" s="327"/>
      <c r="E346" s="327"/>
      <c r="F346" s="327"/>
      <c r="G346" s="327"/>
      <c r="H346" s="328"/>
    </row>
    <row r="347" spans="1:8" x14ac:dyDescent="0.2">
      <c r="B347" s="326"/>
      <c r="C347" s="327"/>
      <c r="D347" s="327"/>
      <c r="E347" s="327"/>
      <c r="F347" s="327"/>
      <c r="G347" s="327"/>
      <c r="H347" s="328"/>
    </row>
    <row r="348" spans="1:8" x14ac:dyDescent="0.2">
      <c r="B348" s="326"/>
      <c r="C348" s="327"/>
      <c r="D348" s="327"/>
      <c r="E348" s="327"/>
      <c r="F348" s="327"/>
      <c r="G348" s="327"/>
      <c r="H348" s="328"/>
    </row>
    <row r="349" spans="1:8" x14ac:dyDescent="0.2">
      <c r="B349" s="329"/>
      <c r="C349" s="330"/>
      <c r="D349" s="330"/>
      <c r="E349" s="330"/>
      <c r="F349" s="330"/>
      <c r="G349" s="330"/>
      <c r="H349" s="331"/>
    </row>
    <row r="350" spans="1:8" x14ac:dyDescent="0.2">
      <c r="B350" s="354"/>
      <c r="C350" s="354"/>
      <c r="D350" s="354"/>
      <c r="E350" s="354"/>
      <c r="F350" s="354"/>
      <c r="G350" s="354"/>
      <c r="H350" s="354"/>
    </row>
    <row r="351" spans="1:8" x14ac:dyDescent="0.2">
      <c r="A351" s="357" t="s">
        <v>121</v>
      </c>
      <c r="B351" s="357"/>
      <c r="C351" s="357"/>
      <c r="D351" s="357"/>
      <c r="E351" s="357"/>
      <c r="F351" s="357"/>
      <c r="G351" s="357"/>
      <c r="H351" s="357"/>
    </row>
    <row r="352" spans="1:8" ht="4.5" customHeight="1" x14ac:dyDescent="0.2"/>
    <row r="353" spans="1:8" x14ac:dyDescent="0.2">
      <c r="B353" s="322" t="s">
        <v>251</v>
      </c>
      <c r="C353" s="322"/>
      <c r="D353" s="322"/>
      <c r="E353" s="322"/>
      <c r="F353" s="322"/>
      <c r="G353" s="322"/>
      <c r="H353" s="322"/>
    </row>
    <row r="354" spans="1:8" x14ac:dyDescent="0.2">
      <c r="A354" s="200"/>
      <c r="B354" s="322"/>
      <c r="C354" s="322"/>
      <c r="D354" s="322"/>
      <c r="E354" s="322"/>
      <c r="F354" s="322"/>
      <c r="G354" s="322"/>
      <c r="H354" s="322"/>
    </row>
    <row r="355" spans="1:8" x14ac:dyDescent="0.2">
      <c r="A355" s="200"/>
      <c r="B355" s="322"/>
      <c r="C355" s="322"/>
      <c r="D355" s="322"/>
      <c r="E355" s="322"/>
      <c r="F355" s="322"/>
      <c r="G355" s="322"/>
      <c r="H355" s="322"/>
    </row>
    <row r="356" spans="1:8" x14ac:dyDescent="0.2">
      <c r="B356" s="322"/>
      <c r="C356" s="322"/>
      <c r="D356" s="322"/>
      <c r="E356" s="322"/>
      <c r="F356" s="322"/>
      <c r="G356" s="322"/>
      <c r="H356" s="322"/>
    </row>
    <row r="357" spans="1:8" ht="7.5" customHeight="1" x14ac:dyDescent="0.2">
      <c r="B357" s="227"/>
      <c r="C357" s="227"/>
      <c r="D357" s="227"/>
      <c r="E357" s="227"/>
      <c r="F357" s="227"/>
      <c r="G357" s="227"/>
      <c r="H357" s="227"/>
    </row>
    <row r="358" spans="1:8" ht="26.25" customHeight="1" x14ac:dyDescent="0.2">
      <c r="A358" s="199" t="s">
        <v>117</v>
      </c>
      <c r="B358" s="343" t="s">
        <v>252</v>
      </c>
      <c r="C358" s="343"/>
      <c r="D358" s="343"/>
      <c r="E358" s="343"/>
      <c r="F358" s="343"/>
      <c r="G358" s="343"/>
      <c r="H358" s="343"/>
    </row>
    <row r="359" spans="1:8" ht="6" customHeight="1" x14ac:dyDescent="0.2"/>
    <row r="360" spans="1:8" x14ac:dyDescent="0.2">
      <c r="B360" s="26" t="s">
        <v>265</v>
      </c>
      <c r="C360" s="18" t="s">
        <v>266</v>
      </c>
      <c r="H360" s="85" t="s">
        <v>17</v>
      </c>
    </row>
    <row r="361" spans="1:8" ht="23.25" customHeight="1" x14ac:dyDescent="0.2">
      <c r="C361" s="358" t="s">
        <v>306</v>
      </c>
      <c r="D361" s="359"/>
      <c r="E361" s="359"/>
      <c r="F361" s="359"/>
      <c r="G361" s="360"/>
      <c r="H361" s="15">
        <v>0</v>
      </c>
    </row>
    <row r="362" spans="1:8" x14ac:dyDescent="0.2">
      <c r="B362" s="26" t="s">
        <v>267</v>
      </c>
      <c r="C362" s="25" t="s">
        <v>268</v>
      </c>
      <c r="G362" s="201"/>
      <c r="H362" s="85"/>
    </row>
    <row r="363" spans="1:8" x14ac:dyDescent="0.2">
      <c r="C363" s="202" t="s">
        <v>307</v>
      </c>
      <c r="H363" s="15">
        <v>0</v>
      </c>
    </row>
    <row r="364" spans="1:8" ht="4.5" customHeight="1" x14ac:dyDescent="0.2">
      <c r="H364" s="203"/>
    </row>
    <row r="365" spans="1:8" x14ac:dyDescent="0.2">
      <c r="B365" s="204" t="s">
        <v>253</v>
      </c>
      <c r="C365" s="25" t="s">
        <v>167</v>
      </c>
      <c r="H365" s="203"/>
    </row>
    <row r="366" spans="1:8" x14ac:dyDescent="0.2">
      <c r="C366" s="26" t="s">
        <v>258</v>
      </c>
      <c r="H366" s="205">
        <f>+H361-H363</f>
        <v>0</v>
      </c>
    </row>
    <row r="367" spans="1:8" ht="5.25" customHeight="1" x14ac:dyDescent="0.2"/>
    <row r="368" spans="1:8" x14ac:dyDescent="0.2">
      <c r="B368" s="26" t="s">
        <v>254</v>
      </c>
      <c r="C368" s="25" t="s">
        <v>204</v>
      </c>
    </row>
    <row r="369" spans="1:8" x14ac:dyDescent="0.2">
      <c r="C369" s="26" t="s">
        <v>259</v>
      </c>
      <c r="H369" s="107" t="e">
        <f>+H366/H363</f>
        <v>#DIV/0!</v>
      </c>
    </row>
    <row r="370" spans="1:8" ht="5.25" customHeight="1" x14ac:dyDescent="0.2">
      <c r="H370" s="206"/>
    </row>
    <row r="371" spans="1:8" ht="12" customHeight="1" x14ac:dyDescent="0.2">
      <c r="B371" s="26" t="s">
        <v>255</v>
      </c>
      <c r="C371" s="18" t="s">
        <v>166</v>
      </c>
      <c r="H371" s="207" t="e">
        <f>SUM(G372-G373)/G373</f>
        <v>#DIV/0!</v>
      </c>
    </row>
    <row r="372" spans="1:8" ht="26.25" customHeight="1" x14ac:dyDescent="0.2">
      <c r="C372" s="344" t="s">
        <v>260</v>
      </c>
      <c r="D372" s="345"/>
      <c r="E372" s="345"/>
      <c r="F372" s="346"/>
      <c r="G372" s="16">
        <v>0</v>
      </c>
      <c r="H372" s="206"/>
    </row>
    <row r="373" spans="1:8" ht="19.5" customHeight="1" x14ac:dyDescent="0.2">
      <c r="C373" s="344" t="s">
        <v>261</v>
      </c>
      <c r="D373" s="345"/>
      <c r="E373" s="345"/>
      <c r="F373" s="345"/>
      <c r="G373" s="16">
        <v>0</v>
      </c>
      <c r="H373" s="206"/>
    </row>
    <row r="374" spans="1:8" ht="5.25" customHeight="1" x14ac:dyDescent="0.2">
      <c r="C374" s="345"/>
      <c r="D374" s="345"/>
      <c r="E374" s="345"/>
      <c r="F374" s="345"/>
      <c r="H374" s="206"/>
    </row>
    <row r="375" spans="1:8" x14ac:dyDescent="0.2">
      <c r="B375" s="91" t="s">
        <v>256</v>
      </c>
      <c r="C375" s="208" t="s">
        <v>205</v>
      </c>
      <c r="D375" s="51"/>
      <c r="E375" s="51"/>
      <c r="F375" s="51"/>
      <c r="G375" s="51"/>
      <c r="H375" s="107" t="e">
        <f>SUM(H369+H371)</f>
        <v>#DIV/0!</v>
      </c>
    </row>
    <row r="376" spans="1:8" ht="4.5" customHeight="1" x14ac:dyDescent="0.2">
      <c r="C376" s="51"/>
      <c r="D376" s="51"/>
      <c r="E376" s="51"/>
      <c r="F376" s="51"/>
      <c r="G376" s="51"/>
      <c r="H376" s="209"/>
    </row>
    <row r="377" spans="1:8" x14ac:dyDescent="0.2">
      <c r="B377" s="26" t="s">
        <v>257</v>
      </c>
      <c r="C377" s="51" t="s">
        <v>168</v>
      </c>
      <c r="D377" s="51"/>
      <c r="E377" s="51"/>
      <c r="F377" s="51"/>
      <c r="G377" s="51"/>
      <c r="H377" s="107" t="e">
        <f>+H116</f>
        <v>#DIV/0!</v>
      </c>
    </row>
    <row r="378" spans="1:8" ht="17.25" customHeight="1" x14ac:dyDescent="0.2">
      <c r="A378" s="44" t="s">
        <v>262</v>
      </c>
      <c r="C378" s="51"/>
      <c r="D378" s="51"/>
      <c r="E378" s="51"/>
      <c r="F378" s="51"/>
      <c r="G378" s="51"/>
      <c r="H378" s="210"/>
    </row>
    <row r="379" spans="1:8" ht="18" customHeight="1" x14ac:dyDescent="0.2">
      <c r="A379" s="340"/>
      <c r="B379" s="294"/>
      <c r="C379" s="294"/>
      <c r="D379" s="294"/>
      <c r="E379" s="294"/>
      <c r="F379" s="294"/>
      <c r="G379" s="294"/>
      <c r="H379" s="295"/>
    </row>
    <row r="380" spans="1:8" ht="18" customHeight="1" x14ac:dyDescent="0.2">
      <c r="A380" s="299"/>
      <c r="B380" s="300"/>
      <c r="C380" s="300"/>
      <c r="D380" s="300"/>
      <c r="E380" s="300"/>
      <c r="F380" s="300"/>
      <c r="G380" s="300"/>
      <c r="H380" s="301"/>
    </row>
    <row r="381" spans="1:8" ht="6" customHeight="1" x14ac:dyDescent="0.2"/>
    <row r="382" spans="1:8" x14ac:dyDescent="0.2">
      <c r="A382" s="313" t="s">
        <v>59</v>
      </c>
      <c r="B382" s="314"/>
      <c r="C382" s="314"/>
      <c r="D382" s="314"/>
      <c r="E382" s="314"/>
      <c r="F382" s="314"/>
      <c r="G382" s="314"/>
      <c r="H382" s="315"/>
    </row>
    <row r="383" spans="1:8" ht="5.25" customHeight="1" x14ac:dyDescent="0.2">
      <c r="A383" s="94"/>
      <c r="B383" s="95"/>
      <c r="C383" s="95"/>
      <c r="D383" s="95"/>
      <c r="E383" s="95"/>
      <c r="F383" s="95"/>
      <c r="G383" s="95"/>
      <c r="H383" s="96"/>
    </row>
    <row r="384" spans="1:8" ht="15.75" customHeight="1" x14ac:dyDescent="0.2">
      <c r="A384" s="347" t="s">
        <v>271</v>
      </c>
      <c r="B384" s="348"/>
      <c r="C384" s="348"/>
      <c r="D384" s="348"/>
      <c r="E384" s="348"/>
      <c r="F384" s="348"/>
      <c r="G384" s="348"/>
      <c r="H384" s="349"/>
    </row>
    <row r="385" spans="1:8" x14ac:dyDescent="0.2">
      <c r="A385" s="350"/>
      <c r="B385" s="348"/>
      <c r="C385" s="348"/>
      <c r="D385" s="348"/>
      <c r="E385" s="348"/>
      <c r="F385" s="348"/>
      <c r="G385" s="348"/>
      <c r="H385" s="349"/>
    </row>
    <row r="386" spans="1:8" ht="9" customHeight="1" x14ac:dyDescent="0.2">
      <c r="A386" s="60"/>
      <c r="B386" s="61"/>
      <c r="C386" s="61"/>
      <c r="D386" s="61"/>
      <c r="E386" s="61"/>
      <c r="F386" s="61"/>
      <c r="G386" s="61"/>
      <c r="H386" s="62"/>
    </row>
    <row r="387" spans="1:8" ht="43.35" customHeight="1" x14ac:dyDescent="0.2">
      <c r="A387" s="372" t="s">
        <v>284</v>
      </c>
      <c r="B387" s="373"/>
      <c r="C387" s="373"/>
      <c r="D387" s="373"/>
      <c r="E387" s="373"/>
      <c r="F387" s="373"/>
      <c r="G387" s="373"/>
      <c r="H387" s="374"/>
    </row>
    <row r="388" spans="1:8" ht="7.35" customHeight="1" x14ac:dyDescent="0.2">
      <c r="A388" s="211"/>
      <c r="B388" s="212"/>
      <c r="C388" s="212"/>
      <c r="D388" s="212"/>
      <c r="E388" s="212"/>
      <c r="F388" s="212"/>
      <c r="G388" s="212"/>
      <c r="H388" s="213"/>
    </row>
    <row r="389" spans="1:8" x14ac:dyDescent="0.2">
      <c r="A389" s="368" t="s">
        <v>286</v>
      </c>
      <c r="B389" s="369"/>
      <c r="C389" s="369"/>
      <c r="D389" s="369"/>
      <c r="E389" s="369"/>
      <c r="F389" s="369"/>
      <c r="G389" s="369"/>
      <c r="H389" s="370"/>
    </row>
    <row r="390" spans="1:8" x14ac:dyDescent="0.2">
      <c r="A390" s="371"/>
      <c r="B390" s="369"/>
      <c r="C390" s="369"/>
      <c r="D390" s="369"/>
      <c r="E390" s="369"/>
      <c r="F390" s="369"/>
      <c r="G390" s="369"/>
      <c r="H390" s="370"/>
    </row>
    <row r="391" spans="1:8" x14ac:dyDescent="0.2">
      <c r="A391" s="371"/>
      <c r="B391" s="369"/>
      <c r="C391" s="369"/>
      <c r="D391" s="369"/>
      <c r="E391" s="369"/>
      <c r="F391" s="369"/>
      <c r="G391" s="369"/>
      <c r="H391" s="370"/>
    </row>
    <row r="392" spans="1:8" ht="11.25" customHeight="1" x14ac:dyDescent="0.2">
      <c r="A392" s="371"/>
      <c r="B392" s="369"/>
      <c r="C392" s="369"/>
      <c r="D392" s="369"/>
      <c r="E392" s="369"/>
      <c r="F392" s="369"/>
      <c r="G392" s="369"/>
      <c r="H392" s="370"/>
    </row>
    <row r="393" spans="1:8" ht="7.5" customHeight="1" thickBot="1" x14ac:dyDescent="0.25">
      <c r="A393" s="214"/>
      <c r="B393" s="215"/>
      <c r="C393" s="215"/>
      <c r="D393" s="215"/>
      <c r="E393" s="215"/>
      <c r="F393" s="215"/>
      <c r="G393" s="215"/>
      <c r="H393" s="216"/>
    </row>
    <row r="394" spans="1:8" ht="16.5" customHeight="1" x14ac:dyDescent="0.2">
      <c r="A394" s="269" t="s">
        <v>263</v>
      </c>
      <c r="B394" s="270"/>
      <c r="C394" s="270"/>
      <c r="D394" s="270"/>
      <c r="E394" s="270"/>
      <c r="F394" s="270"/>
      <c r="G394" s="270"/>
      <c r="H394" s="271"/>
    </row>
    <row r="395" spans="1:8" ht="12.75" customHeight="1" x14ac:dyDescent="0.2">
      <c r="A395" s="272"/>
      <c r="B395" s="273"/>
      <c r="C395" s="273"/>
      <c r="D395" s="273"/>
      <c r="E395" s="273"/>
      <c r="F395" s="273"/>
      <c r="G395" s="273"/>
      <c r="H395" s="274"/>
    </row>
    <row r="396" spans="1:8" ht="9" customHeight="1" x14ac:dyDescent="0.2">
      <c r="A396" s="375"/>
      <c r="B396" s="376"/>
      <c r="C396" s="376"/>
      <c r="D396" s="376"/>
      <c r="E396" s="376"/>
      <c r="F396" s="53"/>
      <c r="G396" s="379"/>
      <c r="H396" s="380"/>
    </row>
    <row r="397" spans="1:8" ht="7.5" customHeight="1" x14ac:dyDescent="0.2">
      <c r="A397" s="377"/>
      <c r="B397" s="378"/>
      <c r="C397" s="378"/>
      <c r="D397" s="378"/>
      <c r="E397" s="378"/>
      <c r="F397" s="53"/>
      <c r="G397" s="381"/>
      <c r="H397" s="382"/>
    </row>
    <row r="398" spans="1:8" x14ac:dyDescent="0.2">
      <c r="A398" s="280" t="s">
        <v>206</v>
      </c>
      <c r="B398" s="275"/>
      <c r="C398" s="275"/>
      <c r="D398" s="275"/>
      <c r="E398" s="275"/>
      <c r="F398" s="53"/>
      <c r="G398" s="275" t="s">
        <v>61</v>
      </c>
      <c r="H398" s="276"/>
    </row>
    <row r="399" spans="1:8" ht="15.75" customHeight="1" x14ac:dyDescent="0.2">
      <c r="A399" s="377"/>
      <c r="B399" s="378"/>
      <c r="C399" s="378"/>
      <c r="D399" s="378"/>
      <c r="E399" s="378"/>
      <c r="F399" s="53"/>
      <c r="G399" s="366"/>
      <c r="H399" s="367"/>
    </row>
    <row r="400" spans="1:8" s="241" customFormat="1" ht="15" customHeight="1" thickBot="1" x14ac:dyDescent="0.25">
      <c r="A400" s="279" t="s">
        <v>269</v>
      </c>
      <c r="B400" s="277"/>
      <c r="C400" s="277"/>
      <c r="D400" s="277"/>
      <c r="E400" s="277"/>
      <c r="F400" s="217"/>
      <c r="G400" s="277" t="s">
        <v>61</v>
      </c>
      <c r="H400" s="278"/>
    </row>
    <row r="401" spans="1:8" s="242" customFormat="1" ht="8.25" customHeight="1" x14ac:dyDescent="0.2">
      <c r="A401" s="218"/>
      <c r="B401" s="186"/>
      <c r="C401" s="186"/>
      <c r="D401" s="186"/>
      <c r="E401" s="219"/>
      <c r="F401" s="220"/>
      <c r="G401" s="220"/>
      <c r="H401" s="221"/>
    </row>
    <row r="402" spans="1:8" s="242" customFormat="1" x14ac:dyDescent="0.2">
      <c r="A402" s="281" t="s">
        <v>215</v>
      </c>
      <c r="B402" s="282"/>
      <c r="C402" s="282"/>
      <c r="D402" s="282"/>
      <c r="E402" s="282"/>
      <c r="F402" s="282"/>
      <c r="G402" s="282"/>
      <c r="H402" s="283"/>
    </row>
    <row r="403" spans="1:8" x14ac:dyDescent="0.2">
      <c r="A403" s="263" t="str">
        <f>H12</f>
        <v>enter date mm/dd/yy</v>
      </c>
      <c r="B403" s="264"/>
      <c r="C403" s="264"/>
      <c r="D403" s="264"/>
      <c r="E403" s="264"/>
      <c r="F403" s="78" t="s">
        <v>264</v>
      </c>
      <c r="G403" s="53"/>
      <c r="H403" s="59"/>
    </row>
    <row r="404" spans="1:8" ht="15" customHeight="1" x14ac:dyDescent="0.2">
      <c r="A404" s="263" t="str">
        <f>$C$10</f>
        <v>Enter Name of BU</v>
      </c>
      <c r="B404" s="264"/>
      <c r="C404" s="264"/>
      <c r="D404" s="264"/>
      <c r="E404" s="264"/>
      <c r="F404" s="78" t="s">
        <v>171</v>
      </c>
      <c r="G404" s="78"/>
      <c r="H404" s="222"/>
    </row>
    <row r="405" spans="1:8" ht="12.6" customHeight="1" x14ac:dyDescent="0.2">
      <c r="A405" s="223"/>
      <c r="B405" s="53"/>
      <c r="C405" s="53"/>
      <c r="D405" s="53"/>
      <c r="E405" s="53"/>
      <c r="F405" s="53"/>
      <c r="G405" s="78"/>
      <c r="H405" s="222"/>
    </row>
    <row r="406" spans="1:8" ht="14.25" customHeight="1" x14ac:dyDescent="0.2">
      <c r="A406" s="265"/>
      <c r="B406" s="266"/>
      <c r="C406" s="266"/>
      <c r="D406" s="266"/>
      <c r="E406" s="266"/>
      <c r="F406" s="53"/>
      <c r="G406" s="267"/>
      <c r="H406" s="268"/>
    </row>
    <row r="407" spans="1:8" x14ac:dyDescent="0.2">
      <c r="A407" s="259" t="s">
        <v>270</v>
      </c>
      <c r="B407" s="260"/>
      <c r="C407" s="260"/>
      <c r="D407" s="260"/>
      <c r="E407" s="261"/>
      <c r="F407" s="64"/>
      <c r="G407" s="260" t="s">
        <v>61</v>
      </c>
      <c r="H407" s="262"/>
    </row>
  </sheetData>
  <sheetProtection sheet="1" objects="1" scenarios="1"/>
  <mergeCells count="89">
    <mergeCell ref="B153:F153"/>
    <mergeCell ref="C56:F56"/>
    <mergeCell ref="A169:D171"/>
    <mergeCell ref="E217:G217"/>
    <mergeCell ref="A205:D205"/>
    <mergeCell ref="F170:F171"/>
    <mergeCell ref="B160:F160"/>
    <mergeCell ref="G153:H153"/>
    <mergeCell ref="H156:H158"/>
    <mergeCell ref="A155:H155"/>
    <mergeCell ref="G152:H152"/>
    <mergeCell ref="B157:G157"/>
    <mergeCell ref="H170:H171"/>
    <mergeCell ref="G170:G171"/>
    <mergeCell ref="A213:H216"/>
    <mergeCell ref="A212:H212"/>
    <mergeCell ref="A1:H4"/>
    <mergeCell ref="G151:H151"/>
    <mergeCell ref="C118:G118"/>
    <mergeCell ref="B132:H132"/>
    <mergeCell ref="B140:H140"/>
    <mergeCell ref="B107:H107"/>
    <mergeCell ref="B133:H138"/>
    <mergeCell ref="B121:H122"/>
    <mergeCell ref="B45:G45"/>
    <mergeCell ref="C8:F8"/>
    <mergeCell ref="C10:F10"/>
    <mergeCell ref="D22:F22"/>
    <mergeCell ref="E33:H35"/>
    <mergeCell ref="A15:H15"/>
    <mergeCell ref="A36:H36"/>
    <mergeCell ref="D24:F24"/>
    <mergeCell ref="A382:H382"/>
    <mergeCell ref="G399:H399"/>
    <mergeCell ref="A389:H392"/>
    <mergeCell ref="A387:H387"/>
    <mergeCell ref="A379:H380"/>
    <mergeCell ref="A396:E397"/>
    <mergeCell ref="G396:H397"/>
    <mergeCell ref="A399:E399"/>
    <mergeCell ref="B358:H358"/>
    <mergeCell ref="C372:F372"/>
    <mergeCell ref="A384:H385"/>
    <mergeCell ref="A243:D243"/>
    <mergeCell ref="A294:D294"/>
    <mergeCell ref="B344:H344"/>
    <mergeCell ref="B350:H350"/>
    <mergeCell ref="C373:F374"/>
    <mergeCell ref="B321:H324"/>
    <mergeCell ref="B329:H332"/>
    <mergeCell ref="B337:H341"/>
    <mergeCell ref="A262:H267"/>
    <mergeCell ref="A351:H351"/>
    <mergeCell ref="C361:G361"/>
    <mergeCell ref="B327:H328"/>
    <mergeCell ref="E268:G268"/>
    <mergeCell ref="B319:H320"/>
    <mergeCell ref="B353:H356"/>
    <mergeCell ref="B345:H349"/>
    <mergeCell ref="B335:H336"/>
    <mergeCell ref="F168:H168"/>
    <mergeCell ref="A305:D305"/>
    <mergeCell ref="H270:H271"/>
    <mergeCell ref="A254:D254"/>
    <mergeCell ref="A312:H318"/>
    <mergeCell ref="G270:G271"/>
    <mergeCell ref="F270:F271"/>
    <mergeCell ref="F219:F220"/>
    <mergeCell ref="G219:G220"/>
    <mergeCell ref="H219:H220"/>
    <mergeCell ref="B33:D33"/>
    <mergeCell ref="B98:H98"/>
    <mergeCell ref="B86:H87"/>
    <mergeCell ref="B125:H130"/>
    <mergeCell ref="B141:H148"/>
    <mergeCell ref="B88:H90"/>
    <mergeCell ref="B124:H124"/>
    <mergeCell ref="A119:H119"/>
    <mergeCell ref="C93:F93"/>
    <mergeCell ref="A404:E404"/>
    <mergeCell ref="A406:E406"/>
    <mergeCell ref="G406:H406"/>
    <mergeCell ref="A394:H395"/>
    <mergeCell ref="G398:H398"/>
    <mergeCell ref="G400:H400"/>
    <mergeCell ref="A400:E400"/>
    <mergeCell ref="A398:E398"/>
    <mergeCell ref="A402:H402"/>
    <mergeCell ref="A403:E403"/>
  </mergeCells>
  <phoneticPr fontId="0" type="noConversion"/>
  <printOptions horizontalCentered="1"/>
  <pageMargins left="0.17" right="0.16" top="0.22" bottom="0.42" header="0.32" footer="0.13"/>
  <pageSetup scale="98" orientation="portrait" r:id="rId1"/>
  <headerFooter alignWithMargins="0">
    <oddFooter>&amp;C&amp;"Arial,Italic"&amp;8&amp;P of &amp;N&amp;R&amp;"Arial,Italic"&amp;8&amp;F</oddFooter>
  </headerFooter>
  <rowBreaks count="7" manualBreakCount="7">
    <brk id="66" max="16383" man="1"/>
    <brk id="118" max="16383" man="1"/>
    <brk id="163" max="16383" man="1"/>
    <brk id="216" max="7" man="1"/>
    <brk id="267" max="16383" man="1"/>
    <brk id="318" max="16383" man="1"/>
    <brk id="3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pageSetUpPr fitToPage="1"/>
  </sheetPr>
  <dimension ref="A1:H165"/>
  <sheetViews>
    <sheetView showGridLines="0" showZeros="0" topLeftCell="A67" zoomScaleNormal="100" workbookViewId="0">
      <selection activeCell="G162" sqref="G162:H162"/>
    </sheetView>
  </sheetViews>
  <sheetFormatPr defaultColWidth="8.85546875" defaultRowHeight="12.75" x14ac:dyDescent="0.2"/>
  <cols>
    <col min="1" max="1" width="10.28515625" customWidth="1"/>
    <col min="3" max="3" width="5.28515625" customWidth="1"/>
    <col min="4" max="4" width="9.42578125" customWidth="1"/>
    <col min="5" max="5" width="17.42578125" customWidth="1"/>
    <col min="6" max="6" width="16.42578125" customWidth="1"/>
    <col min="7" max="7" width="16.28515625" customWidth="1"/>
    <col min="8" max="8" width="20.42578125" customWidth="1"/>
  </cols>
  <sheetData>
    <row r="1" spans="1:8" x14ac:dyDescent="0.2">
      <c r="A1" s="485" t="s">
        <v>21</v>
      </c>
      <c r="B1" s="486"/>
      <c r="C1" s="486"/>
      <c r="D1" s="486"/>
      <c r="E1" s="486"/>
      <c r="F1" s="486"/>
      <c r="G1" s="486"/>
      <c r="H1" s="487"/>
    </row>
    <row r="2" spans="1:8" x14ac:dyDescent="0.2">
      <c r="A2" s="488" t="s">
        <v>1</v>
      </c>
      <c r="B2" s="489"/>
      <c r="C2" s="489"/>
      <c r="D2" s="489"/>
      <c r="E2" s="489"/>
      <c r="F2" s="489"/>
      <c r="G2" s="489"/>
      <c r="H2" s="490"/>
    </row>
    <row r="3" spans="1:8" x14ac:dyDescent="0.2">
      <c r="A3" s="488" t="s">
        <v>2</v>
      </c>
      <c r="B3" s="489"/>
      <c r="C3" s="489"/>
      <c r="D3" s="489"/>
      <c r="E3" s="489"/>
      <c r="F3" s="489"/>
      <c r="G3" s="489"/>
      <c r="H3" s="490"/>
    </row>
    <row r="4" spans="1:8" ht="13.5" thickBot="1" x14ac:dyDescent="0.25">
      <c r="A4" s="491" t="s">
        <v>211</v>
      </c>
      <c r="B4" s="492"/>
      <c r="C4" s="492"/>
      <c r="D4" s="492"/>
      <c r="E4" s="492"/>
      <c r="F4" s="492"/>
      <c r="G4" s="492"/>
      <c r="H4" s="493"/>
    </row>
    <row r="5" spans="1:8" x14ac:dyDescent="0.2">
      <c r="A5" s="17"/>
      <c r="B5" s="17"/>
      <c r="C5" s="17"/>
      <c r="D5" s="17"/>
      <c r="E5" s="17"/>
      <c r="F5" s="17"/>
      <c r="G5" s="17"/>
      <c r="H5" s="17"/>
    </row>
    <row r="6" spans="1:8" x14ac:dyDescent="0.2">
      <c r="A6" s="18"/>
      <c r="B6" s="19"/>
      <c r="C6" s="475" t="str">
        <f>+Summary!C8</f>
        <v>Enter District Name</v>
      </c>
      <c r="D6" s="476"/>
      <c r="E6" s="476"/>
      <c r="F6" s="477"/>
      <c r="G6" s="20" t="s">
        <v>18</v>
      </c>
      <c r="H6" s="19"/>
    </row>
    <row r="7" spans="1:8" x14ac:dyDescent="0.2">
      <c r="A7" s="18"/>
      <c r="B7" s="18"/>
      <c r="C7" s="18"/>
      <c r="D7" s="18"/>
      <c r="E7" s="18"/>
      <c r="F7" s="18"/>
      <c r="G7" s="18"/>
      <c r="H7" s="18"/>
    </row>
    <row r="8" spans="1:8" ht="13.35" customHeight="1" x14ac:dyDescent="0.2">
      <c r="A8" s="494" t="s">
        <v>287</v>
      </c>
      <c r="B8" s="469"/>
      <c r="C8" s="469"/>
      <c r="D8" s="469"/>
      <c r="E8" s="469"/>
      <c r="F8" s="469"/>
      <c r="G8" s="469"/>
      <c r="H8" s="469"/>
    </row>
    <row r="9" spans="1:8" x14ac:dyDescent="0.2">
      <c r="A9" s="469"/>
      <c r="B9" s="469"/>
      <c r="C9" s="469"/>
      <c r="D9" s="469"/>
      <c r="E9" s="469"/>
      <c r="F9" s="469"/>
      <c r="G9" s="469"/>
      <c r="H9" s="469"/>
    </row>
    <row r="10" spans="1:8" x14ac:dyDescent="0.2">
      <c r="A10" s="469"/>
      <c r="B10" s="469"/>
      <c r="C10" s="469"/>
      <c r="D10" s="469"/>
      <c r="E10" s="469"/>
      <c r="F10" s="469"/>
      <c r="G10" s="469"/>
      <c r="H10" s="469"/>
    </row>
    <row r="11" spans="1:8" x14ac:dyDescent="0.2">
      <c r="A11" s="469"/>
      <c r="B11" s="469"/>
      <c r="C11" s="469"/>
      <c r="D11" s="469"/>
      <c r="E11" s="469"/>
      <c r="F11" s="469"/>
      <c r="G11" s="469"/>
      <c r="H11" s="469"/>
    </row>
    <row r="12" spans="1:8" ht="6.6" customHeight="1" x14ac:dyDescent="0.2">
      <c r="A12" s="18"/>
      <c r="B12" s="18"/>
      <c r="C12" s="18"/>
      <c r="D12" s="18"/>
      <c r="E12" s="18"/>
      <c r="F12" s="18"/>
      <c r="G12" s="18"/>
      <c r="H12" s="18"/>
    </row>
    <row r="13" spans="1:8" ht="13.35" customHeight="1" x14ac:dyDescent="0.2">
      <c r="A13" s="469" t="s">
        <v>40</v>
      </c>
      <c r="B13" s="469"/>
      <c r="C13" s="469"/>
      <c r="D13" s="469"/>
      <c r="E13" s="469"/>
      <c r="F13" s="469"/>
      <c r="G13" s="469"/>
      <c r="H13" s="469"/>
    </row>
    <row r="14" spans="1:8" x14ac:dyDescent="0.2">
      <c r="A14" s="469"/>
      <c r="B14" s="469"/>
      <c r="C14" s="469"/>
      <c r="D14" s="469"/>
      <c r="E14" s="469"/>
      <c r="F14" s="469"/>
      <c r="G14" s="469"/>
      <c r="H14" s="469"/>
    </row>
    <row r="15" spans="1:8" ht="6.6" customHeight="1" x14ac:dyDescent="0.2">
      <c r="A15" s="21"/>
      <c r="B15" s="21"/>
      <c r="C15" s="21"/>
      <c r="D15" s="21"/>
      <c r="E15" s="21"/>
      <c r="F15" s="21"/>
      <c r="G15" s="21"/>
      <c r="H15" s="21"/>
    </row>
    <row r="16" spans="1:8" x14ac:dyDescent="0.2">
      <c r="A16" s="22" t="s">
        <v>127</v>
      </c>
      <c r="B16" s="18"/>
      <c r="C16" s="18"/>
      <c r="D16" s="18"/>
      <c r="E16" s="18"/>
      <c r="F16" s="18"/>
      <c r="G16" s="18"/>
      <c r="H16" s="18"/>
    </row>
    <row r="17" spans="1:8" ht="17.45" customHeight="1" x14ac:dyDescent="0.2">
      <c r="A17" s="470" t="s">
        <v>297</v>
      </c>
      <c r="B17" s="470"/>
      <c r="C17" s="470"/>
      <c r="D17" s="470"/>
      <c r="E17" s="470"/>
      <c r="F17" s="470"/>
      <c r="G17" s="470"/>
      <c r="H17" s="470"/>
    </row>
    <row r="18" spans="1:8" ht="5.45" customHeight="1" x14ac:dyDescent="0.2">
      <c r="A18" s="470"/>
      <c r="B18" s="470"/>
      <c r="C18" s="470"/>
      <c r="D18" s="470"/>
      <c r="E18" s="470"/>
      <c r="F18" s="470"/>
      <c r="G18" s="470"/>
      <c r="H18" s="470"/>
    </row>
    <row r="19" spans="1:8" x14ac:dyDescent="0.2">
      <c r="A19" s="18"/>
      <c r="B19" s="19"/>
      <c r="C19" s="475" t="str">
        <f>+Summary!C10</f>
        <v>Enter Name of BU</v>
      </c>
      <c r="D19" s="476"/>
      <c r="E19" s="476"/>
      <c r="F19" s="477"/>
      <c r="G19" s="20" t="s">
        <v>19</v>
      </c>
      <c r="H19" s="19"/>
    </row>
    <row r="20" spans="1:8" x14ac:dyDescent="0.2">
      <c r="A20" s="18"/>
      <c r="B20" s="18"/>
      <c r="C20" s="18"/>
      <c r="D20" s="18"/>
      <c r="E20" s="18"/>
      <c r="F20" s="18"/>
      <c r="G20" s="18"/>
      <c r="H20" s="18"/>
    </row>
    <row r="21" spans="1:8" x14ac:dyDescent="0.2">
      <c r="A21" s="18" t="s">
        <v>20</v>
      </c>
      <c r="B21" s="18"/>
      <c r="C21" s="18"/>
      <c r="D21" s="18"/>
      <c r="E21" s="18"/>
      <c r="F21" s="18"/>
      <c r="G21" s="471" t="str">
        <f>+Summary!H12</f>
        <v>enter date mm/dd/yy</v>
      </c>
      <c r="H21" s="472"/>
    </row>
    <row r="22" spans="1:8" x14ac:dyDescent="0.2">
      <c r="A22" s="18"/>
      <c r="B22" s="18"/>
      <c r="C22" s="18"/>
      <c r="D22" s="18"/>
      <c r="E22" s="18"/>
      <c r="F22" s="18"/>
      <c r="G22" s="18"/>
      <c r="H22" s="18"/>
    </row>
    <row r="23" spans="1:8" x14ac:dyDescent="0.2">
      <c r="A23" s="18" t="s">
        <v>22</v>
      </c>
      <c r="B23" s="23" t="s">
        <v>41</v>
      </c>
      <c r="C23" s="18"/>
      <c r="D23" s="18"/>
      <c r="E23" s="18"/>
      <c r="F23" s="18"/>
      <c r="G23" s="18"/>
      <c r="H23" s="18"/>
    </row>
    <row r="24" spans="1:8" x14ac:dyDescent="0.2">
      <c r="A24" s="18"/>
      <c r="B24" s="18" t="s">
        <v>23</v>
      </c>
      <c r="C24" s="18"/>
      <c r="D24" s="18"/>
      <c r="E24" s="18"/>
      <c r="F24" s="18"/>
      <c r="G24" s="478" t="str">
        <f>+Summary!H27</f>
        <v>enter date mm/dd/yy</v>
      </c>
      <c r="H24" s="479"/>
    </row>
    <row r="25" spans="1:8" x14ac:dyDescent="0.2">
      <c r="A25" s="18"/>
      <c r="B25" s="18" t="s">
        <v>24</v>
      </c>
      <c r="C25" s="18"/>
      <c r="D25" s="18"/>
      <c r="E25" s="18"/>
      <c r="F25" s="18"/>
      <c r="G25" s="478" t="str">
        <f>+Summary!H28</f>
        <v>enter date mm/dd/yy</v>
      </c>
      <c r="H25" s="479"/>
    </row>
    <row r="26" spans="1:8" x14ac:dyDescent="0.2">
      <c r="A26" s="18"/>
      <c r="B26" s="18" t="s">
        <v>25</v>
      </c>
      <c r="C26" s="18"/>
      <c r="D26" s="18"/>
      <c r="E26" s="24">
        <f>+Summary!F31</f>
        <v>0</v>
      </c>
      <c r="F26" s="24"/>
      <c r="G26" s="482" t="str">
        <f>Summary!F31&amp;", "&amp;Summary!G31&amp;", "&amp;Summary!H31</f>
        <v xml:space="preserve">, , </v>
      </c>
      <c r="H26" s="482"/>
    </row>
    <row r="27" spans="1:8" x14ac:dyDescent="0.2">
      <c r="A27" s="18"/>
      <c r="B27" s="18"/>
      <c r="C27" s="18"/>
      <c r="D27" s="18"/>
      <c r="E27" s="18"/>
      <c r="F27" s="18"/>
      <c r="G27" s="18"/>
      <c r="H27" s="18"/>
    </row>
    <row r="28" spans="1:8" x14ac:dyDescent="0.2">
      <c r="A28" s="18" t="s">
        <v>29</v>
      </c>
      <c r="B28" s="23" t="s">
        <v>172</v>
      </c>
      <c r="C28" s="18"/>
      <c r="D28" s="18"/>
      <c r="E28" s="18"/>
      <c r="F28" s="18"/>
      <c r="G28" s="18"/>
      <c r="H28" s="18"/>
    </row>
    <row r="29" spans="1:8" x14ac:dyDescent="0.2">
      <c r="A29" s="18"/>
      <c r="B29" s="18" t="s">
        <v>173</v>
      </c>
      <c r="C29" s="18"/>
      <c r="D29" s="18"/>
      <c r="E29" s="18"/>
      <c r="F29" s="18"/>
      <c r="G29" s="18"/>
      <c r="H29" s="18"/>
    </row>
    <row r="30" spans="1:8" x14ac:dyDescent="0.2">
      <c r="A30" s="18"/>
      <c r="B30" s="25" t="s">
        <v>64</v>
      </c>
      <c r="C30" s="26" t="s">
        <v>288</v>
      </c>
      <c r="D30" s="18"/>
      <c r="E30" s="18"/>
      <c r="F30" s="18"/>
      <c r="G30" s="473">
        <f>+Summary!H104</f>
        <v>0</v>
      </c>
      <c r="H30" s="474"/>
    </row>
    <row r="31" spans="1:8" x14ac:dyDescent="0.2">
      <c r="A31" s="18"/>
      <c r="B31" s="18"/>
      <c r="C31" s="18"/>
      <c r="D31" s="18"/>
      <c r="E31" s="18"/>
      <c r="F31" s="18"/>
      <c r="G31" s="27"/>
      <c r="H31" s="28"/>
    </row>
    <row r="32" spans="1:8" x14ac:dyDescent="0.2">
      <c r="A32" s="18"/>
      <c r="B32" s="25" t="s">
        <v>65</v>
      </c>
      <c r="C32" s="26" t="s">
        <v>289</v>
      </c>
      <c r="D32" s="18"/>
      <c r="E32" s="18"/>
      <c r="F32" s="18"/>
      <c r="G32" s="473">
        <f>+Summary!H111</f>
        <v>0</v>
      </c>
      <c r="H32" s="474"/>
    </row>
    <row r="33" spans="1:8" x14ac:dyDescent="0.2">
      <c r="A33" s="18"/>
      <c r="B33" s="18"/>
      <c r="C33" s="18"/>
      <c r="D33" s="18"/>
      <c r="E33" s="18"/>
      <c r="F33" s="18"/>
      <c r="G33" s="27"/>
      <c r="H33" s="28"/>
    </row>
    <row r="34" spans="1:8" x14ac:dyDescent="0.2">
      <c r="A34" s="18"/>
      <c r="B34" s="25" t="s">
        <v>66</v>
      </c>
      <c r="C34" s="18" t="s">
        <v>174</v>
      </c>
      <c r="D34" s="18"/>
      <c r="E34" s="18"/>
      <c r="F34" s="18"/>
      <c r="G34" s="473">
        <f>+Summary!H114</f>
        <v>0</v>
      </c>
      <c r="H34" s="474"/>
    </row>
    <row r="35" spans="1:8" x14ac:dyDescent="0.2">
      <c r="A35" s="18"/>
      <c r="B35" s="18"/>
      <c r="C35" s="18"/>
      <c r="D35" s="18"/>
      <c r="E35" s="18"/>
      <c r="F35" s="18"/>
      <c r="G35" s="29"/>
      <c r="H35" s="18"/>
    </row>
    <row r="36" spans="1:8" x14ac:dyDescent="0.2">
      <c r="A36" s="18"/>
      <c r="B36" s="25" t="s">
        <v>67</v>
      </c>
      <c r="C36" s="18" t="s">
        <v>175</v>
      </c>
      <c r="D36" s="18"/>
      <c r="E36" s="18"/>
      <c r="F36" s="18"/>
      <c r="G36" s="480" t="e">
        <f>+Summary!H116</f>
        <v>#DIV/0!</v>
      </c>
      <c r="H36" s="481"/>
    </row>
    <row r="37" spans="1:8" x14ac:dyDescent="0.2">
      <c r="A37" s="18"/>
      <c r="B37" s="18"/>
      <c r="C37" s="18"/>
      <c r="D37" s="18"/>
      <c r="E37" s="18"/>
      <c r="F37" s="18"/>
      <c r="G37" s="30"/>
      <c r="H37" s="18"/>
    </row>
    <row r="38" spans="1:8" x14ac:dyDescent="0.2">
      <c r="A38" s="18"/>
      <c r="B38" s="25" t="s">
        <v>68</v>
      </c>
      <c r="C38" s="26" t="s">
        <v>290</v>
      </c>
      <c r="D38" s="18"/>
      <c r="E38" s="18"/>
      <c r="F38" s="18"/>
      <c r="G38" s="473" t="e">
        <f>+Summary!H118</f>
        <v>#DIV/0!</v>
      </c>
      <c r="H38" s="474"/>
    </row>
    <row r="39" spans="1:8" x14ac:dyDescent="0.2">
      <c r="A39" s="18"/>
      <c r="B39" s="18"/>
      <c r="C39" s="18"/>
      <c r="D39" s="18"/>
      <c r="E39" s="18"/>
      <c r="F39" s="18"/>
      <c r="G39" s="18"/>
      <c r="H39" s="18"/>
    </row>
    <row r="40" spans="1:8" x14ac:dyDescent="0.2">
      <c r="A40" s="18" t="s">
        <v>30</v>
      </c>
      <c r="B40" s="23" t="s">
        <v>292</v>
      </c>
      <c r="C40" s="18"/>
      <c r="D40" s="18"/>
      <c r="E40" s="18"/>
      <c r="F40" s="18"/>
      <c r="G40" s="18"/>
      <c r="H40" s="18"/>
    </row>
    <row r="41" spans="1:8" ht="13.35" customHeight="1" x14ac:dyDescent="0.2">
      <c r="A41" s="18"/>
      <c r="B41" s="494" t="s">
        <v>291</v>
      </c>
      <c r="C41" s="469"/>
      <c r="D41" s="469"/>
      <c r="E41" s="469"/>
      <c r="F41" s="469"/>
      <c r="G41" s="469"/>
      <c r="H41" s="469"/>
    </row>
    <row r="42" spans="1:8" x14ac:dyDescent="0.2">
      <c r="A42" s="18"/>
      <c r="B42" s="469"/>
      <c r="C42" s="469"/>
      <c r="D42" s="469"/>
      <c r="E42" s="469"/>
      <c r="F42" s="469"/>
      <c r="G42" s="469"/>
      <c r="H42" s="469"/>
    </row>
    <row r="43" spans="1:8" x14ac:dyDescent="0.2">
      <c r="A43" s="18"/>
      <c r="B43" s="21"/>
      <c r="C43" s="21"/>
      <c r="D43" s="21"/>
      <c r="E43" s="21"/>
      <c r="F43" s="21"/>
      <c r="G43" s="21"/>
      <c r="H43" s="21"/>
    </row>
    <row r="44" spans="1:8" x14ac:dyDescent="0.2">
      <c r="A44" s="18"/>
      <c r="B44" s="25" t="s">
        <v>64</v>
      </c>
      <c r="C44" s="18" t="s">
        <v>176</v>
      </c>
      <c r="D44" s="18"/>
      <c r="E44" s="18"/>
      <c r="F44" s="18"/>
      <c r="G44" s="18"/>
      <c r="H44" s="18"/>
    </row>
    <row r="45" spans="1:8" x14ac:dyDescent="0.2">
      <c r="A45" s="18"/>
      <c r="B45" s="18"/>
      <c r="C45" s="18" t="s">
        <v>177</v>
      </c>
      <c r="D45" s="18"/>
      <c r="E45" s="18"/>
      <c r="F45" s="18"/>
      <c r="G45" s="495">
        <f>+Summary!G54</f>
        <v>0</v>
      </c>
      <c r="H45" s="477"/>
    </row>
    <row r="46" spans="1:8" x14ac:dyDescent="0.2">
      <c r="A46" s="18"/>
      <c r="B46" s="18"/>
      <c r="C46" s="31" t="s">
        <v>212</v>
      </c>
      <c r="D46" s="18"/>
      <c r="E46" s="18"/>
      <c r="F46" s="18"/>
      <c r="G46" s="495">
        <f>Summary!G56</f>
        <v>0</v>
      </c>
      <c r="H46" s="477"/>
    </row>
    <row r="47" spans="1:8" x14ac:dyDescent="0.2">
      <c r="A47" s="18"/>
      <c r="B47" s="18"/>
      <c r="C47" s="18"/>
      <c r="D47" s="18"/>
      <c r="E47" s="18"/>
      <c r="F47" s="18"/>
      <c r="G47" s="32"/>
      <c r="H47" s="18"/>
    </row>
    <row r="48" spans="1:8" x14ac:dyDescent="0.2">
      <c r="A48" s="18"/>
      <c r="B48" s="25" t="s">
        <v>65</v>
      </c>
      <c r="C48" s="18" t="s">
        <v>69</v>
      </c>
      <c r="D48" s="18"/>
      <c r="E48" s="18"/>
      <c r="F48" s="18"/>
      <c r="G48" s="32"/>
      <c r="H48" s="18"/>
    </row>
    <row r="49" spans="1:8" x14ac:dyDescent="0.2">
      <c r="A49" s="18"/>
      <c r="B49" s="18"/>
      <c r="C49" s="26" t="s">
        <v>293</v>
      </c>
      <c r="D49" s="18"/>
      <c r="E49" s="18"/>
      <c r="F49" s="18"/>
      <c r="G49" s="495">
        <f>+Summary!G59</f>
        <v>0</v>
      </c>
      <c r="H49" s="477"/>
    </row>
    <row r="50" spans="1:8" x14ac:dyDescent="0.2">
      <c r="A50" s="18"/>
      <c r="B50" s="18"/>
      <c r="C50" s="18"/>
      <c r="D50" s="18"/>
      <c r="E50" s="18"/>
      <c r="F50" s="18"/>
      <c r="G50" s="32"/>
      <c r="H50" s="18"/>
    </row>
    <row r="51" spans="1:8" x14ac:dyDescent="0.2">
      <c r="A51" s="18"/>
      <c r="B51" s="25" t="s">
        <v>66</v>
      </c>
      <c r="C51" s="33" t="s">
        <v>178</v>
      </c>
      <c r="D51" s="18"/>
      <c r="E51" s="18"/>
      <c r="F51" s="18"/>
      <c r="G51" s="32"/>
      <c r="H51" s="18"/>
    </row>
    <row r="52" spans="1:8" x14ac:dyDescent="0.2">
      <c r="A52" s="18"/>
      <c r="B52" s="18"/>
      <c r="C52" s="26" t="s">
        <v>295</v>
      </c>
      <c r="D52" s="18"/>
      <c r="E52" s="18"/>
      <c r="F52" s="18"/>
      <c r="G52" s="498">
        <f>Summary!G62</f>
        <v>0</v>
      </c>
      <c r="H52" s="499"/>
    </row>
    <row r="53" spans="1:8" x14ac:dyDescent="0.2">
      <c r="A53" s="18"/>
      <c r="B53" s="18"/>
      <c r="C53" s="34"/>
      <c r="D53" s="18"/>
      <c r="E53" s="18"/>
      <c r="F53" s="18"/>
      <c r="G53" s="18"/>
      <c r="H53" s="18"/>
    </row>
    <row r="54" spans="1:8" x14ac:dyDescent="0.2">
      <c r="A54" s="18"/>
      <c r="B54" s="35" t="s">
        <v>67</v>
      </c>
      <c r="C54" s="26" t="s">
        <v>296</v>
      </c>
      <c r="D54" s="18"/>
      <c r="E54" s="18"/>
      <c r="F54" s="18"/>
      <c r="G54" s="483">
        <f>Summary!H64</f>
        <v>0</v>
      </c>
      <c r="H54" s="484"/>
    </row>
    <row r="55" spans="1:8" x14ac:dyDescent="0.2">
      <c r="A55" s="18"/>
      <c r="B55" s="35"/>
      <c r="C55" s="26"/>
      <c r="D55" s="18"/>
      <c r="E55" s="18"/>
      <c r="F55" s="18"/>
      <c r="G55" s="36"/>
      <c r="H55" s="37"/>
    </row>
    <row r="56" spans="1:8" x14ac:dyDescent="0.2">
      <c r="A56" s="18"/>
      <c r="B56" s="38" t="s">
        <v>68</v>
      </c>
      <c r="C56" s="26" t="s">
        <v>298</v>
      </c>
      <c r="D56" s="18"/>
      <c r="E56" s="18"/>
      <c r="F56" s="18"/>
      <c r="G56" s="483">
        <f>Summary!H65</f>
        <v>0</v>
      </c>
      <c r="H56" s="484"/>
    </row>
    <row r="57" spans="1:8" x14ac:dyDescent="0.2">
      <c r="A57" s="18"/>
      <c r="B57" s="39"/>
      <c r="C57" s="18"/>
      <c r="D57" s="18"/>
      <c r="E57" s="18"/>
      <c r="F57" s="18"/>
      <c r="G57" s="36"/>
      <c r="H57" s="37"/>
    </row>
    <row r="58" spans="1:8" ht="24" customHeight="1" x14ac:dyDescent="0.2">
      <c r="A58" s="18"/>
      <c r="B58" s="40" t="s">
        <v>73</v>
      </c>
      <c r="C58" s="494" t="s">
        <v>213</v>
      </c>
      <c r="D58" s="469"/>
      <c r="E58" s="469"/>
      <c r="F58" s="500"/>
      <c r="G58" s="483">
        <f>Summary!H66</f>
        <v>0</v>
      </c>
      <c r="H58" s="484"/>
    </row>
    <row r="59" spans="1:8" ht="13.35" customHeight="1" x14ac:dyDescent="0.2">
      <c r="A59" s="18" t="s">
        <v>31</v>
      </c>
      <c r="B59" s="445" t="s">
        <v>299</v>
      </c>
      <c r="C59" s="445"/>
      <c r="D59" s="445"/>
      <c r="E59" s="445"/>
      <c r="F59" s="445"/>
      <c r="G59" s="445"/>
      <c r="H59" s="445"/>
    </row>
    <row r="60" spans="1:8" x14ac:dyDescent="0.2">
      <c r="A60" s="18"/>
      <c r="B60" s="445"/>
      <c r="C60" s="445"/>
      <c r="D60" s="445"/>
      <c r="E60" s="445"/>
      <c r="F60" s="445"/>
      <c r="G60" s="445"/>
      <c r="H60" s="445"/>
    </row>
    <row r="61" spans="1:8" x14ac:dyDescent="0.2">
      <c r="A61" s="18"/>
      <c r="B61" s="41"/>
      <c r="C61" s="41"/>
      <c r="D61" s="41"/>
      <c r="E61" s="41"/>
      <c r="F61" s="41"/>
      <c r="G61" s="41"/>
      <c r="H61" s="41"/>
    </row>
    <row r="62" spans="1:8" x14ac:dyDescent="0.2">
      <c r="A62" s="18"/>
      <c r="B62" s="25" t="s">
        <v>64</v>
      </c>
      <c r="C62" s="18" t="s">
        <v>70</v>
      </c>
      <c r="D62" s="18"/>
      <c r="E62" s="18"/>
      <c r="F62" s="18"/>
      <c r="G62" s="473">
        <f>Summary!G103</f>
        <v>0</v>
      </c>
      <c r="H62" s="474"/>
    </row>
    <row r="63" spans="1:8" x14ac:dyDescent="0.2">
      <c r="A63" s="18"/>
      <c r="B63" s="18"/>
      <c r="C63" s="18"/>
      <c r="D63" s="18"/>
      <c r="E63" s="18"/>
      <c r="F63" s="18"/>
      <c r="G63" s="42"/>
      <c r="H63" s="43"/>
    </row>
    <row r="64" spans="1:8" x14ac:dyDescent="0.2">
      <c r="A64" s="18"/>
      <c r="B64" s="25" t="s">
        <v>65</v>
      </c>
      <c r="C64" s="18" t="s">
        <v>71</v>
      </c>
      <c r="D64" s="18"/>
      <c r="E64" s="18"/>
      <c r="F64" s="18"/>
      <c r="G64" s="473">
        <f>Summary!G110</f>
        <v>0</v>
      </c>
      <c r="H64" s="474"/>
    </row>
    <row r="65" spans="1:8" x14ac:dyDescent="0.2">
      <c r="A65" s="18"/>
      <c r="B65" s="18"/>
      <c r="C65" s="18"/>
      <c r="D65" s="18"/>
      <c r="E65" s="18"/>
      <c r="F65" s="18"/>
      <c r="G65" s="22"/>
      <c r="H65" s="18"/>
    </row>
    <row r="66" spans="1:8" x14ac:dyDescent="0.2">
      <c r="A66" s="18"/>
      <c r="B66" s="25" t="s">
        <v>66</v>
      </c>
      <c r="C66" s="33" t="s">
        <v>179</v>
      </c>
      <c r="D66" s="18"/>
      <c r="E66" s="18"/>
      <c r="F66" s="18"/>
      <c r="G66" s="502" t="e">
        <f>(G64-G62)/G62</f>
        <v>#DIV/0!</v>
      </c>
      <c r="H66" s="503"/>
    </row>
    <row r="67" spans="1:8" x14ac:dyDescent="0.2">
      <c r="A67" s="18"/>
      <c r="B67" s="18"/>
      <c r="C67" s="18"/>
      <c r="D67" s="18"/>
      <c r="E67" s="18"/>
      <c r="F67" s="18"/>
      <c r="G67" s="18"/>
      <c r="H67" s="18"/>
    </row>
    <row r="68" spans="1:8" x14ac:dyDescent="0.2">
      <c r="A68" s="18" t="s">
        <v>32</v>
      </c>
      <c r="B68" s="23" t="s">
        <v>33</v>
      </c>
      <c r="C68" s="18"/>
      <c r="D68" s="18"/>
      <c r="E68" s="18"/>
      <c r="F68" s="18"/>
      <c r="G68" s="18"/>
      <c r="H68" s="18"/>
    </row>
    <row r="69" spans="1:8" x14ac:dyDescent="0.2">
      <c r="A69" s="18"/>
      <c r="B69" s="18"/>
      <c r="C69" s="18"/>
      <c r="D69" s="18"/>
      <c r="E69" s="18"/>
      <c r="F69" s="18"/>
      <c r="G69" s="18"/>
      <c r="H69" s="18"/>
    </row>
    <row r="70" spans="1:8" x14ac:dyDescent="0.2">
      <c r="A70" s="18"/>
      <c r="B70" s="18" t="s">
        <v>42</v>
      </c>
      <c r="C70" s="18"/>
      <c r="D70" s="18"/>
      <c r="E70" s="18"/>
      <c r="F70" s="18"/>
      <c r="G70" s="18"/>
      <c r="H70" s="18"/>
    </row>
    <row r="71" spans="1:8" x14ac:dyDescent="0.2">
      <c r="A71" s="18"/>
      <c r="B71" s="18"/>
      <c r="C71" s="18"/>
      <c r="D71" s="18"/>
      <c r="E71" s="18"/>
      <c r="F71" s="18"/>
      <c r="G71" s="18"/>
      <c r="H71" s="18"/>
    </row>
    <row r="72" spans="1:8" x14ac:dyDescent="0.2">
      <c r="A72" s="18"/>
      <c r="B72" s="25" t="s">
        <v>64</v>
      </c>
      <c r="C72" s="18" t="s">
        <v>180</v>
      </c>
      <c r="D72" s="18"/>
      <c r="E72" s="18"/>
      <c r="F72" s="18"/>
      <c r="G72" s="18"/>
      <c r="H72" s="18"/>
    </row>
    <row r="73" spans="1:8" x14ac:dyDescent="0.2">
      <c r="A73" s="18"/>
      <c r="B73" s="18"/>
      <c r="C73" s="18" t="s">
        <v>34</v>
      </c>
      <c r="D73" s="18"/>
      <c r="E73" s="18"/>
      <c r="F73" s="18"/>
      <c r="G73" s="473">
        <f>SUM(Summary!G151)</f>
        <v>0</v>
      </c>
      <c r="H73" s="501"/>
    </row>
    <row r="74" spans="1:8" x14ac:dyDescent="0.2">
      <c r="A74" s="18"/>
      <c r="B74" s="18"/>
      <c r="C74" s="18"/>
      <c r="D74" s="18"/>
      <c r="E74" s="18"/>
      <c r="F74" s="18"/>
      <c r="G74" s="18"/>
      <c r="H74" s="18"/>
    </row>
    <row r="75" spans="1:8" x14ac:dyDescent="0.2">
      <c r="A75" s="18"/>
      <c r="B75" s="25" t="s">
        <v>65</v>
      </c>
      <c r="C75" s="18" t="s">
        <v>72</v>
      </c>
      <c r="D75" s="18"/>
      <c r="E75" s="18"/>
      <c r="F75" s="18"/>
      <c r="G75" s="18"/>
      <c r="H75" s="18"/>
    </row>
    <row r="76" spans="1:8" x14ac:dyDescent="0.2">
      <c r="A76" s="18"/>
      <c r="B76" s="18"/>
      <c r="C76" s="18" t="s">
        <v>181</v>
      </c>
      <c r="D76" s="18"/>
      <c r="E76" s="18"/>
      <c r="F76" s="18"/>
      <c r="G76" s="495">
        <f>SUM(Summary!G152)</f>
        <v>0.03</v>
      </c>
      <c r="H76" s="477"/>
    </row>
    <row r="77" spans="1:8" x14ac:dyDescent="0.2">
      <c r="A77" s="18"/>
      <c r="B77" s="18"/>
      <c r="C77" s="18"/>
      <c r="D77" s="18"/>
      <c r="E77" s="18"/>
      <c r="F77" s="18"/>
      <c r="G77" s="18"/>
      <c r="H77" s="18"/>
    </row>
    <row r="78" spans="1:8" x14ac:dyDescent="0.2">
      <c r="A78" s="18"/>
      <c r="B78" s="25" t="s">
        <v>66</v>
      </c>
      <c r="C78" s="18" t="s">
        <v>182</v>
      </c>
      <c r="D78" s="18"/>
      <c r="E78" s="18"/>
      <c r="F78" s="18"/>
      <c r="G78" s="473">
        <f>SUM(Summary!G153)</f>
        <v>0</v>
      </c>
      <c r="H78" s="501"/>
    </row>
    <row r="79" spans="1:8" x14ac:dyDescent="0.2">
      <c r="A79" s="18"/>
      <c r="B79" s="18"/>
      <c r="C79" s="18"/>
      <c r="D79" s="18"/>
      <c r="E79" s="18"/>
      <c r="F79" s="18"/>
      <c r="G79" s="18"/>
      <c r="H79" s="18"/>
    </row>
    <row r="80" spans="1:8" ht="13.35" customHeight="1" x14ac:dyDescent="0.2">
      <c r="A80" s="18"/>
      <c r="B80" s="343" t="s">
        <v>183</v>
      </c>
      <c r="C80" s="343"/>
      <c r="D80" s="343"/>
      <c r="E80" s="343"/>
      <c r="F80" s="343"/>
      <c r="G80" s="343"/>
      <c r="H80" s="343"/>
    </row>
    <row r="81" spans="1:8" x14ac:dyDescent="0.2">
      <c r="A81" s="18"/>
      <c r="B81" s="343"/>
      <c r="C81" s="343"/>
      <c r="D81" s="343"/>
      <c r="E81" s="343"/>
      <c r="F81" s="343"/>
      <c r="G81" s="343"/>
      <c r="H81" s="343"/>
    </row>
    <row r="82" spans="1:8" x14ac:dyDescent="0.2">
      <c r="A82" s="18"/>
      <c r="B82" s="21"/>
      <c r="C82" s="21"/>
      <c r="D82" s="21"/>
      <c r="E82" s="21"/>
      <c r="F82" s="21"/>
      <c r="G82" s="21"/>
      <c r="H82" s="21"/>
    </row>
    <row r="83" spans="1:8" x14ac:dyDescent="0.2">
      <c r="A83" s="18"/>
      <c r="B83" s="44" t="s">
        <v>99</v>
      </c>
      <c r="C83" s="18"/>
      <c r="D83" s="18"/>
      <c r="E83" s="18"/>
      <c r="F83" s="18"/>
      <c r="G83" s="18"/>
      <c r="H83" s="18"/>
    </row>
    <row r="84" spans="1:8" x14ac:dyDescent="0.2">
      <c r="A84" s="18"/>
      <c r="B84" s="23"/>
      <c r="C84" s="18"/>
      <c r="D84" s="18"/>
      <c r="E84" s="18"/>
      <c r="F84" s="18"/>
      <c r="G84" s="18"/>
      <c r="H84" s="18"/>
    </row>
    <row r="85" spans="1:8" x14ac:dyDescent="0.2">
      <c r="A85" s="18"/>
      <c r="B85" s="25" t="s">
        <v>67</v>
      </c>
      <c r="C85" s="18" t="s">
        <v>184</v>
      </c>
      <c r="D85" s="18"/>
      <c r="E85" s="18"/>
      <c r="F85" s="18"/>
      <c r="G85" s="18"/>
      <c r="H85" s="18"/>
    </row>
    <row r="86" spans="1:8" x14ac:dyDescent="0.2">
      <c r="A86" s="18"/>
      <c r="B86" s="18"/>
      <c r="C86" s="18" t="s">
        <v>185</v>
      </c>
      <c r="D86" s="18"/>
      <c r="E86" s="18"/>
      <c r="F86" s="18"/>
      <c r="G86" s="496">
        <f>+Summary!H205</f>
        <v>0</v>
      </c>
      <c r="H86" s="497"/>
    </row>
    <row r="87" spans="1:8" x14ac:dyDescent="0.2">
      <c r="A87" s="18"/>
      <c r="B87" s="18"/>
      <c r="C87" s="18"/>
      <c r="D87" s="18"/>
      <c r="E87" s="18"/>
      <c r="F87" s="18"/>
      <c r="G87" s="28"/>
      <c r="H87" s="28"/>
    </row>
    <row r="88" spans="1:8" x14ac:dyDescent="0.2">
      <c r="A88" s="18"/>
      <c r="B88" s="33" t="s">
        <v>68</v>
      </c>
      <c r="C88" s="18" t="s">
        <v>187</v>
      </c>
      <c r="D88" s="18"/>
      <c r="E88" s="18"/>
      <c r="F88" s="18"/>
      <c r="G88" s="28"/>
      <c r="H88" s="28"/>
    </row>
    <row r="89" spans="1:8" x14ac:dyDescent="0.2">
      <c r="A89" s="18"/>
      <c r="B89" s="18"/>
      <c r="C89" s="18" t="s">
        <v>186</v>
      </c>
      <c r="D89" s="18"/>
      <c r="E89" s="18"/>
      <c r="F89" s="18"/>
      <c r="G89" s="496">
        <f>+Summary!H206</f>
        <v>0</v>
      </c>
      <c r="H89" s="497"/>
    </row>
    <row r="90" spans="1:8" x14ac:dyDescent="0.2">
      <c r="A90" s="18"/>
      <c r="B90" s="18"/>
      <c r="C90" s="18"/>
      <c r="D90" s="18"/>
      <c r="E90" s="18"/>
      <c r="F90" s="18"/>
      <c r="G90" s="28"/>
      <c r="H90" s="28"/>
    </row>
    <row r="91" spans="1:8" x14ac:dyDescent="0.2">
      <c r="A91" s="18"/>
      <c r="B91" s="33" t="s">
        <v>73</v>
      </c>
      <c r="C91" s="23" t="s">
        <v>192</v>
      </c>
      <c r="D91" s="18"/>
      <c r="E91" s="18"/>
      <c r="F91" s="18"/>
      <c r="G91" s="496">
        <f>+G86+G89</f>
        <v>0</v>
      </c>
      <c r="H91" s="497"/>
    </row>
    <row r="92" spans="1:8" x14ac:dyDescent="0.2">
      <c r="A92" s="18"/>
      <c r="B92" s="33"/>
      <c r="C92" s="23"/>
      <c r="D92" s="18"/>
      <c r="E92" s="18"/>
      <c r="F92" s="18"/>
      <c r="G92" s="45"/>
      <c r="H92" s="46"/>
    </row>
    <row r="93" spans="1:8" x14ac:dyDescent="0.2">
      <c r="A93" s="18"/>
      <c r="B93" s="23"/>
      <c r="C93" s="18"/>
      <c r="D93" s="18"/>
      <c r="E93" s="18"/>
      <c r="F93" s="18"/>
      <c r="G93" s="47"/>
      <c r="H93" s="48"/>
    </row>
    <row r="94" spans="1:8" x14ac:dyDescent="0.2">
      <c r="A94" s="18"/>
      <c r="B94" s="44" t="s">
        <v>191</v>
      </c>
      <c r="C94" s="18"/>
      <c r="D94" s="18"/>
      <c r="E94" s="18"/>
      <c r="F94" s="18"/>
      <c r="G94" s="49"/>
      <c r="H94" s="50"/>
    </row>
    <row r="95" spans="1:8" x14ac:dyDescent="0.2">
      <c r="A95" s="18"/>
      <c r="B95" s="23"/>
      <c r="C95" s="18"/>
      <c r="D95" s="18"/>
      <c r="E95" s="18"/>
      <c r="F95" s="18"/>
      <c r="G95" s="49"/>
      <c r="H95" s="50"/>
    </row>
    <row r="96" spans="1:8" x14ac:dyDescent="0.2">
      <c r="A96" s="18"/>
      <c r="B96" s="33" t="s">
        <v>74</v>
      </c>
      <c r="C96" s="18" t="s">
        <v>188</v>
      </c>
      <c r="D96" s="18"/>
      <c r="E96" s="18"/>
      <c r="F96" s="18"/>
      <c r="G96" s="49"/>
      <c r="H96" s="50"/>
    </row>
    <row r="97" spans="1:8" x14ac:dyDescent="0.2">
      <c r="A97" s="18"/>
      <c r="B97" s="18"/>
      <c r="C97" s="18" t="s">
        <v>189</v>
      </c>
      <c r="D97" s="18"/>
      <c r="E97" s="18"/>
      <c r="F97" s="18"/>
      <c r="G97" s="496">
        <f>SUM(Summary!H210)</f>
        <v>0</v>
      </c>
      <c r="H97" s="497"/>
    </row>
    <row r="98" spans="1:8" x14ac:dyDescent="0.2">
      <c r="A98" s="18"/>
      <c r="B98" s="18"/>
      <c r="C98" s="18"/>
      <c r="D98" s="18"/>
      <c r="E98" s="18"/>
      <c r="F98" s="18"/>
      <c r="G98" s="22"/>
      <c r="H98" s="18"/>
    </row>
    <row r="99" spans="1:8" x14ac:dyDescent="0.2">
      <c r="A99" s="18"/>
      <c r="B99" s="23" t="s">
        <v>190</v>
      </c>
      <c r="C99" s="18"/>
      <c r="D99" s="18"/>
      <c r="E99" s="18"/>
      <c r="F99" s="18"/>
      <c r="G99" s="22"/>
      <c r="H99" s="18"/>
    </row>
    <row r="100" spans="1:8" x14ac:dyDescent="0.2">
      <c r="A100" s="18"/>
      <c r="B100" s="18"/>
      <c r="C100" s="18"/>
      <c r="D100" s="18"/>
      <c r="E100" s="18"/>
      <c r="F100" s="18"/>
      <c r="G100" s="22"/>
      <c r="H100" s="18"/>
    </row>
    <row r="101" spans="1:8" x14ac:dyDescent="0.2">
      <c r="A101" s="18"/>
      <c r="B101" s="33" t="s">
        <v>75</v>
      </c>
      <c r="C101" s="18" t="s">
        <v>77</v>
      </c>
      <c r="D101" s="18"/>
      <c r="E101" s="18"/>
      <c r="F101" s="18"/>
      <c r="G101" s="496">
        <f>+G91+G97</f>
        <v>0</v>
      </c>
      <c r="H101" s="497"/>
    </row>
    <row r="102" spans="1:8" x14ac:dyDescent="0.2">
      <c r="A102" s="18"/>
      <c r="B102" s="18"/>
      <c r="C102" s="18"/>
      <c r="D102" s="18"/>
      <c r="E102" s="18"/>
      <c r="F102" s="18"/>
      <c r="G102" s="18"/>
      <c r="H102" s="18"/>
    </row>
    <row r="103" spans="1:8" x14ac:dyDescent="0.2">
      <c r="A103" s="18"/>
      <c r="B103" s="39" t="s">
        <v>76</v>
      </c>
      <c r="C103" s="18" t="s">
        <v>98</v>
      </c>
      <c r="D103" s="18"/>
      <c r="E103" s="18"/>
      <c r="F103" s="18"/>
      <c r="G103" s="504" t="e">
        <f>SUM(G101/G73)</f>
        <v>#DIV/0!</v>
      </c>
      <c r="H103" s="505"/>
    </row>
    <row r="104" spans="1:8" x14ac:dyDescent="0.2">
      <c r="A104" s="18"/>
      <c r="B104" s="51"/>
      <c r="C104" s="18"/>
      <c r="D104" s="18"/>
      <c r="E104" s="18"/>
      <c r="F104" s="18"/>
      <c r="G104" s="52"/>
      <c r="H104" s="53"/>
    </row>
    <row r="105" spans="1:8" x14ac:dyDescent="0.2">
      <c r="A105" s="18"/>
      <c r="B105" s="33" t="s">
        <v>100</v>
      </c>
      <c r="C105" s="18"/>
      <c r="D105" s="18"/>
      <c r="E105" s="18"/>
      <c r="F105" s="18"/>
      <c r="G105" s="506">
        <f>SUM(G101-G78)</f>
        <v>0</v>
      </c>
      <c r="H105" s="507"/>
    </row>
    <row r="106" spans="1:8" ht="7.5" customHeight="1" x14ac:dyDescent="0.2">
      <c r="A106" s="18"/>
      <c r="B106" s="51"/>
      <c r="C106" s="18"/>
      <c r="D106" s="18"/>
      <c r="E106" s="18"/>
      <c r="F106" s="18"/>
      <c r="G106" s="18"/>
      <c r="H106" s="18"/>
    </row>
    <row r="107" spans="1:8" x14ac:dyDescent="0.2">
      <c r="A107" s="33" t="s">
        <v>39</v>
      </c>
      <c r="B107" s="54" t="s">
        <v>130</v>
      </c>
      <c r="C107" s="55"/>
      <c r="D107" s="55"/>
      <c r="E107" s="55"/>
      <c r="F107" s="55"/>
      <c r="G107" s="55"/>
      <c r="H107" s="55"/>
    </row>
    <row r="108" spans="1:8" x14ac:dyDescent="0.2">
      <c r="A108" s="18"/>
      <c r="B108" s="460">
        <f>Summary!B321</f>
        <v>0</v>
      </c>
      <c r="C108" s="461"/>
      <c r="D108" s="461"/>
      <c r="E108" s="461"/>
      <c r="F108" s="461"/>
      <c r="G108" s="461"/>
      <c r="H108" s="462"/>
    </row>
    <row r="109" spans="1:8" x14ac:dyDescent="0.2">
      <c r="A109" s="18"/>
      <c r="B109" s="463"/>
      <c r="C109" s="464"/>
      <c r="D109" s="464"/>
      <c r="E109" s="464"/>
      <c r="F109" s="464"/>
      <c r="G109" s="464"/>
      <c r="H109" s="465"/>
    </row>
    <row r="110" spans="1:8" x14ac:dyDescent="0.2">
      <c r="A110" s="18"/>
      <c r="B110" s="463"/>
      <c r="C110" s="464"/>
      <c r="D110" s="464"/>
      <c r="E110" s="464"/>
      <c r="F110" s="464"/>
      <c r="G110" s="464"/>
      <c r="H110" s="465"/>
    </row>
    <row r="111" spans="1:8" x14ac:dyDescent="0.2">
      <c r="A111" s="18"/>
      <c r="B111" s="466"/>
      <c r="C111" s="467"/>
      <c r="D111" s="467"/>
      <c r="E111" s="467"/>
      <c r="F111" s="467"/>
      <c r="G111" s="467"/>
      <c r="H111" s="468"/>
    </row>
    <row r="112" spans="1:8" x14ac:dyDescent="0.2">
      <c r="A112" s="18"/>
      <c r="B112" s="56"/>
      <c r="C112" s="56"/>
      <c r="D112" s="56"/>
      <c r="E112" s="56"/>
      <c r="F112" s="56"/>
      <c r="G112" s="56"/>
      <c r="H112" s="56"/>
    </row>
    <row r="113" spans="1:8" x14ac:dyDescent="0.2">
      <c r="A113" s="18" t="s">
        <v>38</v>
      </c>
      <c r="B113" s="23" t="s">
        <v>201</v>
      </c>
      <c r="C113" s="18"/>
      <c r="D113" s="18"/>
      <c r="E113" s="18"/>
      <c r="F113" s="18"/>
      <c r="G113" s="18"/>
      <c r="H113" s="18"/>
    </row>
    <row r="114" spans="1:8" ht="13.35" customHeight="1" x14ac:dyDescent="0.2">
      <c r="A114" s="18"/>
      <c r="B114" s="343" t="s">
        <v>193</v>
      </c>
      <c r="C114" s="343"/>
      <c r="D114" s="343"/>
      <c r="E114" s="343"/>
      <c r="F114" s="343"/>
      <c r="G114" s="343"/>
      <c r="H114" s="343"/>
    </row>
    <row r="115" spans="1:8" x14ac:dyDescent="0.2">
      <c r="A115" s="18"/>
      <c r="B115" s="343"/>
      <c r="C115" s="343"/>
      <c r="D115" s="343"/>
      <c r="E115" s="343"/>
      <c r="F115" s="343"/>
      <c r="G115" s="343"/>
      <c r="H115" s="343"/>
    </row>
    <row r="116" spans="1:8" x14ac:dyDescent="0.2">
      <c r="A116" s="18"/>
      <c r="B116" s="343"/>
      <c r="C116" s="343"/>
      <c r="D116" s="343"/>
      <c r="E116" s="343"/>
      <c r="F116" s="343"/>
      <c r="G116" s="343"/>
      <c r="H116" s="343"/>
    </row>
    <row r="117" spans="1:8" x14ac:dyDescent="0.2">
      <c r="A117" s="18"/>
      <c r="B117" s="460">
        <f>Summary!B329</f>
        <v>0</v>
      </c>
      <c r="C117" s="461"/>
      <c r="D117" s="461"/>
      <c r="E117" s="461"/>
      <c r="F117" s="461"/>
      <c r="G117" s="461"/>
      <c r="H117" s="462"/>
    </row>
    <row r="118" spans="1:8" x14ac:dyDescent="0.2">
      <c r="A118" s="18"/>
      <c r="B118" s="463"/>
      <c r="C118" s="464"/>
      <c r="D118" s="464"/>
      <c r="E118" s="464"/>
      <c r="F118" s="464"/>
      <c r="G118" s="464"/>
      <c r="H118" s="465"/>
    </row>
    <row r="119" spans="1:8" x14ac:dyDescent="0.2">
      <c r="A119" s="18"/>
      <c r="B119" s="463"/>
      <c r="C119" s="464"/>
      <c r="D119" s="464"/>
      <c r="E119" s="464"/>
      <c r="F119" s="464"/>
      <c r="G119" s="464"/>
      <c r="H119" s="465"/>
    </row>
    <row r="120" spans="1:8" x14ac:dyDescent="0.2">
      <c r="A120" s="18"/>
      <c r="B120" s="466"/>
      <c r="C120" s="467"/>
      <c r="D120" s="467"/>
      <c r="E120" s="467"/>
      <c r="F120" s="467"/>
      <c r="G120" s="467"/>
      <c r="H120" s="468"/>
    </row>
    <row r="121" spans="1:8" ht="7.5" customHeight="1" x14ac:dyDescent="0.2">
      <c r="A121" s="18"/>
      <c r="B121" s="51"/>
      <c r="C121" s="18"/>
      <c r="D121" s="18"/>
      <c r="E121" s="18"/>
      <c r="F121" s="18"/>
      <c r="G121" s="18"/>
      <c r="H121" s="18"/>
    </row>
    <row r="122" spans="1:8" ht="7.5" customHeight="1" x14ac:dyDescent="0.2">
      <c r="A122" s="18"/>
      <c r="B122" s="51"/>
      <c r="C122" s="18"/>
      <c r="D122" s="18"/>
      <c r="E122" s="18"/>
      <c r="F122" s="18"/>
      <c r="G122" s="18"/>
      <c r="H122" s="18"/>
    </row>
    <row r="123" spans="1:8" x14ac:dyDescent="0.2">
      <c r="A123" s="18" t="s">
        <v>105</v>
      </c>
      <c r="B123" s="54" t="s">
        <v>106</v>
      </c>
      <c r="C123" s="55"/>
      <c r="D123" s="55"/>
      <c r="E123" s="55"/>
      <c r="F123" s="55"/>
      <c r="G123" s="55"/>
      <c r="H123" s="55"/>
    </row>
    <row r="124" spans="1:8" x14ac:dyDescent="0.2">
      <c r="A124" s="18"/>
      <c r="B124" s="460">
        <f>(Summary!B337)</f>
        <v>0</v>
      </c>
      <c r="C124" s="461"/>
      <c r="D124" s="461"/>
      <c r="E124" s="461"/>
      <c r="F124" s="461"/>
      <c r="G124" s="461"/>
      <c r="H124" s="462"/>
    </row>
    <row r="125" spans="1:8" x14ac:dyDescent="0.2">
      <c r="A125" s="18"/>
      <c r="B125" s="463"/>
      <c r="C125" s="464"/>
      <c r="D125" s="464"/>
      <c r="E125" s="464"/>
      <c r="F125" s="464"/>
      <c r="G125" s="464"/>
      <c r="H125" s="465"/>
    </row>
    <row r="126" spans="1:8" x14ac:dyDescent="0.2">
      <c r="A126" s="18"/>
      <c r="B126" s="463"/>
      <c r="C126" s="464"/>
      <c r="D126" s="464"/>
      <c r="E126" s="464"/>
      <c r="F126" s="464"/>
      <c r="G126" s="464"/>
      <c r="H126" s="465"/>
    </row>
    <row r="127" spans="1:8" x14ac:dyDescent="0.2">
      <c r="A127" s="18"/>
      <c r="B127" s="466"/>
      <c r="C127" s="467"/>
      <c r="D127" s="467"/>
      <c r="E127" s="467"/>
      <c r="F127" s="467"/>
      <c r="G127" s="467"/>
      <c r="H127" s="468"/>
    </row>
    <row r="128" spans="1:8" x14ac:dyDescent="0.2">
      <c r="A128" s="18"/>
      <c r="B128" s="57"/>
      <c r="C128" s="57"/>
      <c r="D128" s="57"/>
      <c r="E128" s="57"/>
      <c r="F128" s="57"/>
      <c r="G128" s="57"/>
      <c r="H128" s="57"/>
    </row>
    <row r="129" spans="1:8" ht="7.5" customHeight="1" x14ac:dyDescent="0.2">
      <c r="A129" s="18"/>
      <c r="B129" s="51"/>
      <c r="C129" s="18"/>
      <c r="D129" s="18"/>
      <c r="E129" s="18"/>
      <c r="F129" s="18"/>
      <c r="G129" s="18"/>
      <c r="H129" s="18"/>
    </row>
    <row r="130" spans="1:8" x14ac:dyDescent="0.2">
      <c r="A130" s="18" t="s">
        <v>118</v>
      </c>
      <c r="B130" s="23" t="s">
        <v>35</v>
      </c>
      <c r="C130" s="18"/>
      <c r="D130" s="18"/>
      <c r="E130" s="18"/>
      <c r="F130" s="18"/>
      <c r="G130" s="18"/>
      <c r="H130" s="18"/>
    </row>
    <row r="131" spans="1:8" ht="4.5" customHeight="1" x14ac:dyDescent="0.2">
      <c r="A131" s="18"/>
      <c r="B131" s="23"/>
      <c r="C131" s="18"/>
      <c r="D131" s="18"/>
      <c r="E131" s="18"/>
      <c r="F131" s="18"/>
      <c r="G131" s="18"/>
      <c r="H131" s="18"/>
    </row>
    <row r="132" spans="1:8" x14ac:dyDescent="0.2">
      <c r="A132" s="18"/>
      <c r="B132" s="23" t="s">
        <v>57</v>
      </c>
      <c r="C132" s="18"/>
      <c r="D132" s="18"/>
      <c r="E132" s="18"/>
      <c r="F132" s="18"/>
      <c r="G132" s="18"/>
      <c r="H132" s="18"/>
    </row>
    <row r="133" spans="1:8" x14ac:dyDescent="0.2">
      <c r="A133" s="18"/>
      <c r="B133" s="460">
        <f>Summary!B345</f>
        <v>0</v>
      </c>
      <c r="C133" s="461"/>
      <c r="D133" s="461"/>
      <c r="E133" s="461"/>
      <c r="F133" s="461"/>
      <c r="G133" s="461"/>
      <c r="H133" s="462"/>
    </row>
    <row r="134" spans="1:8" x14ac:dyDescent="0.2">
      <c r="A134" s="18"/>
      <c r="B134" s="463"/>
      <c r="C134" s="464"/>
      <c r="D134" s="464"/>
      <c r="E134" s="464"/>
      <c r="F134" s="464"/>
      <c r="G134" s="464"/>
      <c r="H134" s="465"/>
    </row>
    <row r="135" spans="1:8" x14ac:dyDescent="0.2">
      <c r="A135" s="18"/>
      <c r="B135" s="463"/>
      <c r="C135" s="464"/>
      <c r="D135" s="464"/>
      <c r="E135" s="464"/>
      <c r="F135" s="464"/>
      <c r="G135" s="464"/>
      <c r="H135" s="465"/>
    </row>
    <row r="136" spans="1:8" x14ac:dyDescent="0.2">
      <c r="A136" s="18"/>
      <c r="B136" s="466"/>
      <c r="C136" s="467"/>
      <c r="D136" s="467"/>
      <c r="E136" s="467"/>
      <c r="F136" s="467"/>
      <c r="G136" s="467"/>
      <c r="H136" s="468"/>
    </row>
    <row r="137" spans="1:8" x14ac:dyDescent="0.2">
      <c r="A137" s="18"/>
      <c r="B137" s="57"/>
      <c r="C137" s="57"/>
      <c r="D137" s="57"/>
      <c r="E137" s="57"/>
      <c r="F137" s="57"/>
      <c r="G137" s="57"/>
      <c r="H137" s="57"/>
    </row>
    <row r="138" spans="1:8" ht="4.5" customHeight="1" x14ac:dyDescent="0.2">
      <c r="A138" s="18"/>
      <c r="B138" s="53"/>
      <c r="C138" s="53"/>
      <c r="D138" s="53"/>
      <c r="E138" s="53"/>
      <c r="F138" s="53"/>
      <c r="G138" s="53"/>
      <c r="H138" s="53"/>
    </row>
    <row r="139" spans="1:8" ht="7.5" customHeight="1" x14ac:dyDescent="0.2">
      <c r="A139" s="18"/>
      <c r="B139" s="18"/>
      <c r="C139" s="18"/>
      <c r="D139" s="18"/>
      <c r="E139" s="18"/>
      <c r="F139" s="18"/>
      <c r="G139" s="18"/>
      <c r="H139" s="18"/>
    </row>
    <row r="140" spans="1:8" x14ac:dyDescent="0.2">
      <c r="A140" s="313" t="s">
        <v>59</v>
      </c>
      <c r="B140" s="314"/>
      <c r="C140" s="314"/>
      <c r="D140" s="314"/>
      <c r="E140" s="314"/>
      <c r="F140" s="314"/>
      <c r="G140" s="314"/>
      <c r="H140" s="315"/>
    </row>
    <row r="141" spans="1:8" ht="5.25" customHeight="1" x14ac:dyDescent="0.2">
      <c r="A141" s="58"/>
      <c r="B141" s="53"/>
      <c r="C141" s="53"/>
      <c r="D141" s="53"/>
      <c r="E141" s="53"/>
      <c r="F141" s="53"/>
      <c r="G141" s="53"/>
      <c r="H141" s="59"/>
    </row>
    <row r="142" spans="1:8" ht="24" customHeight="1" x14ac:dyDescent="0.2">
      <c r="A142" s="447" t="s">
        <v>107</v>
      </c>
      <c r="B142" s="448"/>
      <c r="C142" s="448"/>
      <c r="D142" s="448"/>
      <c r="E142" s="448"/>
      <c r="F142" s="448"/>
      <c r="G142" s="448"/>
      <c r="H142" s="449"/>
    </row>
    <row r="143" spans="1:8" ht="13.35" customHeight="1" x14ac:dyDescent="0.2">
      <c r="A143" s="60"/>
      <c r="B143" s="61"/>
      <c r="C143" s="61"/>
      <c r="D143" s="61"/>
      <c r="E143" s="61"/>
      <c r="F143" s="61"/>
      <c r="G143" s="61"/>
      <c r="H143" s="62"/>
    </row>
    <row r="144" spans="1:8" ht="39" customHeight="1" x14ac:dyDescent="0.2">
      <c r="A144" s="447" t="str">
        <f>Summary!A387</f>
        <v>Districts with a Qualified or Negative Certification: Per Govenment Code 3540.2, signatures of the District Superintendent and Chief Business Official must accompany the Summary Disclosure sent to the County Superintendent for review 10 days prior to the board meeting that will ratify the agreement.</v>
      </c>
      <c r="B144" s="448"/>
      <c r="C144" s="448"/>
      <c r="D144" s="448"/>
      <c r="E144" s="448"/>
      <c r="F144" s="448"/>
      <c r="G144" s="448"/>
      <c r="H144" s="449"/>
    </row>
    <row r="145" spans="1:8" s="1" customFormat="1" ht="13.35" customHeight="1" x14ac:dyDescent="0.2">
      <c r="A145" s="451" t="s">
        <v>285</v>
      </c>
      <c r="B145" s="452"/>
      <c r="C145" s="452"/>
      <c r="D145" s="452"/>
      <c r="E145" s="452"/>
      <c r="F145" s="452"/>
      <c r="G145" s="452"/>
      <c r="H145" s="453"/>
    </row>
    <row r="146" spans="1:8" s="1" customFormat="1" x14ac:dyDescent="0.2">
      <c r="A146" s="451"/>
      <c r="B146" s="452"/>
      <c r="C146" s="452"/>
      <c r="D146" s="452"/>
      <c r="E146" s="452"/>
      <c r="F146" s="452"/>
      <c r="G146" s="452"/>
      <c r="H146" s="453"/>
    </row>
    <row r="147" spans="1:8" s="1" customFormat="1" x14ac:dyDescent="0.2">
      <c r="A147" s="454"/>
      <c r="B147" s="455"/>
      <c r="C147" s="455"/>
      <c r="D147" s="455"/>
      <c r="E147" s="455"/>
      <c r="F147" s="455"/>
      <c r="G147" s="455"/>
      <c r="H147" s="456"/>
    </row>
    <row r="148" spans="1:8" ht="30" customHeight="1" x14ac:dyDescent="0.2">
      <c r="A148" s="457" t="s">
        <v>214</v>
      </c>
      <c r="B148" s="458"/>
      <c r="C148" s="458"/>
      <c r="D148" s="458"/>
      <c r="E148" s="458"/>
      <c r="F148" s="458"/>
      <c r="G148" s="458"/>
      <c r="H148" s="459"/>
    </row>
    <row r="149" spans="1:8" ht="6.75" customHeight="1" x14ac:dyDescent="0.2">
      <c r="A149" s="58"/>
      <c r="B149" s="53"/>
      <c r="C149" s="53"/>
      <c r="D149" s="53"/>
      <c r="E149" s="53"/>
      <c r="F149" s="53"/>
      <c r="G149" s="53"/>
      <c r="H149" s="59"/>
    </row>
    <row r="150" spans="1:8" ht="19.5" customHeight="1" x14ac:dyDescent="0.2">
      <c r="A150" s="508"/>
      <c r="B150" s="381"/>
      <c r="C150" s="381"/>
      <c r="D150" s="381"/>
      <c r="E150" s="381"/>
      <c r="F150" s="53"/>
      <c r="G150" s="381">
        <f>Summary!G397</f>
        <v>0</v>
      </c>
      <c r="H150" s="446"/>
    </row>
    <row r="151" spans="1:8" x14ac:dyDescent="0.2">
      <c r="A151" s="450" t="s">
        <v>206</v>
      </c>
      <c r="B151" s="275"/>
      <c r="C151" s="275"/>
      <c r="D151" s="275"/>
      <c r="E151" s="275"/>
      <c r="F151" s="53"/>
      <c r="G151" s="275" t="s">
        <v>61</v>
      </c>
      <c r="H151" s="444"/>
    </row>
    <row r="152" spans="1:8" ht="24.75" customHeight="1" x14ac:dyDescent="0.2">
      <c r="A152" s="508"/>
      <c r="B152" s="381"/>
      <c r="C152" s="381"/>
      <c r="D152" s="381"/>
      <c r="E152" s="381"/>
      <c r="F152" s="53"/>
      <c r="G152" s="381">
        <f>Summary!G399</f>
        <v>0</v>
      </c>
      <c r="H152" s="446"/>
    </row>
    <row r="153" spans="1:8" x14ac:dyDescent="0.2">
      <c r="A153" s="450" t="s">
        <v>207</v>
      </c>
      <c r="B153" s="275"/>
      <c r="C153" s="275"/>
      <c r="D153" s="275"/>
      <c r="E153" s="275"/>
      <c r="F153" s="53"/>
      <c r="G153" s="275" t="s">
        <v>61</v>
      </c>
      <c r="H153" s="444"/>
    </row>
    <row r="154" spans="1:8" s="2" customFormat="1" ht="11.25" x14ac:dyDescent="0.2">
      <c r="A154" s="65"/>
      <c r="B154" s="66"/>
      <c r="C154" s="66"/>
      <c r="D154" s="66"/>
      <c r="E154" s="67"/>
      <c r="F154" s="68"/>
      <c r="G154" s="68"/>
      <c r="H154" s="69"/>
    </row>
    <row r="155" spans="1:8" ht="8.25" customHeight="1" x14ac:dyDescent="0.2">
      <c r="A155" s="70"/>
      <c r="B155" s="71"/>
      <c r="C155" s="71"/>
      <c r="D155" s="71"/>
      <c r="E155" s="71"/>
      <c r="F155" s="71"/>
      <c r="G155" s="71"/>
      <c r="H155" s="72"/>
    </row>
    <row r="156" spans="1:8" x14ac:dyDescent="0.2">
      <c r="A156" s="73" t="s">
        <v>194</v>
      </c>
      <c r="B156" s="74"/>
      <c r="C156" s="74"/>
      <c r="D156" s="74"/>
      <c r="E156" s="74"/>
      <c r="F156" s="74"/>
      <c r="G156" s="74"/>
      <c r="H156" s="75"/>
    </row>
    <row r="157" spans="1:8" x14ac:dyDescent="0.2">
      <c r="A157" s="76" t="s">
        <v>195</v>
      </c>
      <c r="B157" s="77"/>
      <c r="C157" s="509" t="str">
        <f>Summary!A403</f>
        <v>enter date mm/dd/yy</v>
      </c>
      <c r="D157" s="509"/>
      <c r="E157" s="509"/>
      <c r="F157" s="78" t="s">
        <v>196</v>
      </c>
      <c r="G157" s="53"/>
      <c r="H157" s="59"/>
    </row>
    <row r="158" spans="1:8" ht="6.75" customHeight="1" x14ac:dyDescent="0.2">
      <c r="A158" s="58"/>
      <c r="B158" s="53"/>
      <c r="C158" s="53"/>
      <c r="D158" s="53"/>
      <c r="E158" s="53"/>
      <c r="F158" s="53"/>
      <c r="G158" s="53"/>
      <c r="H158" s="59"/>
    </row>
    <row r="159" spans="1:8" x14ac:dyDescent="0.2">
      <c r="A159" s="76" t="s">
        <v>0</v>
      </c>
      <c r="B159" s="510" t="str">
        <f>Summary!C10</f>
        <v>Enter Name of BU</v>
      </c>
      <c r="C159" s="510"/>
      <c r="D159" s="510"/>
      <c r="E159" s="510"/>
      <c r="F159" s="510"/>
      <c r="G159" s="78" t="s">
        <v>171</v>
      </c>
      <c r="H159" s="59"/>
    </row>
    <row r="160" spans="1:8" ht="8.25" customHeight="1" x14ac:dyDescent="0.2">
      <c r="A160" s="58"/>
      <c r="B160" s="53"/>
      <c r="C160" s="53"/>
      <c r="D160" s="53"/>
      <c r="E160" s="53"/>
      <c r="F160" s="53"/>
      <c r="G160" s="53"/>
      <c r="H160" s="59"/>
    </row>
    <row r="161" spans="1:8" ht="20.25" customHeight="1" x14ac:dyDescent="0.2">
      <c r="A161" s="508"/>
      <c r="B161" s="381"/>
      <c r="C161" s="381"/>
      <c r="D161" s="381"/>
      <c r="E161" s="381"/>
      <c r="F161" s="53"/>
      <c r="G161" s="381">
        <f>Summary!G406</f>
        <v>0</v>
      </c>
      <c r="H161" s="446"/>
    </row>
    <row r="162" spans="1:8" x14ac:dyDescent="0.2">
      <c r="A162" s="450" t="s">
        <v>62</v>
      </c>
      <c r="B162" s="275"/>
      <c r="C162" s="275"/>
      <c r="D162" s="275"/>
      <c r="E162" s="275"/>
      <c r="F162" s="53"/>
      <c r="G162" s="275" t="s">
        <v>61</v>
      </c>
      <c r="H162" s="444"/>
    </row>
    <row r="163" spans="1:8" s="2" customFormat="1" ht="11.25" x14ac:dyDescent="0.2">
      <c r="A163" s="442" t="s">
        <v>60</v>
      </c>
      <c r="B163" s="443"/>
      <c r="C163" s="443"/>
      <c r="D163" s="443"/>
      <c r="E163" s="443"/>
      <c r="F163" s="68"/>
      <c r="G163" s="68"/>
      <c r="H163" s="69"/>
    </row>
    <row r="164" spans="1:8" x14ac:dyDescent="0.2">
      <c r="A164" s="53"/>
      <c r="B164" s="53"/>
      <c r="C164" s="53"/>
      <c r="D164" s="53"/>
      <c r="E164" s="53"/>
      <c r="F164" s="53"/>
      <c r="G164" s="53"/>
      <c r="H164" s="53"/>
    </row>
    <row r="165" spans="1:8" x14ac:dyDescent="0.2">
      <c r="A165" s="18"/>
      <c r="B165" s="18"/>
      <c r="C165" s="18"/>
      <c r="D165" s="18"/>
      <c r="E165" s="18"/>
      <c r="F165" s="18"/>
      <c r="G165" s="18"/>
      <c r="H165" s="18"/>
    </row>
  </sheetData>
  <mergeCells count="68">
    <mergeCell ref="A150:E150"/>
    <mergeCell ref="A152:E152"/>
    <mergeCell ref="A161:E161"/>
    <mergeCell ref="C157:E157"/>
    <mergeCell ref="B159:F159"/>
    <mergeCell ref="A140:H140"/>
    <mergeCell ref="A142:H142"/>
    <mergeCell ref="G66:H66"/>
    <mergeCell ref="G73:H73"/>
    <mergeCell ref="G86:H86"/>
    <mergeCell ref="G89:H89"/>
    <mergeCell ref="B108:H111"/>
    <mergeCell ref="B114:H116"/>
    <mergeCell ref="B117:H120"/>
    <mergeCell ref="B124:H127"/>
    <mergeCell ref="G101:H101"/>
    <mergeCell ref="G103:H103"/>
    <mergeCell ref="G97:H97"/>
    <mergeCell ref="G105:H105"/>
    <mergeCell ref="G56:H56"/>
    <mergeCell ref="G46:H46"/>
    <mergeCell ref="B41:H42"/>
    <mergeCell ref="G91:H91"/>
    <mergeCell ref="G62:H62"/>
    <mergeCell ref="G45:H45"/>
    <mergeCell ref="G49:H49"/>
    <mergeCell ref="G52:H52"/>
    <mergeCell ref="C58:F58"/>
    <mergeCell ref="G76:H76"/>
    <mergeCell ref="G78:H78"/>
    <mergeCell ref="A1:H1"/>
    <mergeCell ref="A3:H3"/>
    <mergeCell ref="A2:H2"/>
    <mergeCell ref="A4:H4"/>
    <mergeCell ref="A8:H11"/>
    <mergeCell ref="C6:F6"/>
    <mergeCell ref="A13:H14"/>
    <mergeCell ref="A17:H17"/>
    <mergeCell ref="A18:H18"/>
    <mergeCell ref="G21:H21"/>
    <mergeCell ref="G64:H64"/>
    <mergeCell ref="C19:F19"/>
    <mergeCell ref="G30:H30"/>
    <mergeCell ref="G32:H32"/>
    <mergeCell ref="G24:H24"/>
    <mergeCell ref="G25:H25"/>
    <mergeCell ref="G34:H34"/>
    <mergeCell ref="G36:H36"/>
    <mergeCell ref="G26:H26"/>
    <mergeCell ref="G38:H38"/>
    <mergeCell ref="G54:H54"/>
    <mergeCell ref="G58:H58"/>
    <mergeCell ref="A163:E163"/>
    <mergeCell ref="G151:H151"/>
    <mergeCell ref="G153:H153"/>
    <mergeCell ref="G162:H162"/>
    <mergeCell ref="B59:H60"/>
    <mergeCell ref="B80:H81"/>
    <mergeCell ref="G150:H150"/>
    <mergeCell ref="G152:H152"/>
    <mergeCell ref="G161:H161"/>
    <mergeCell ref="A144:H144"/>
    <mergeCell ref="A162:E162"/>
    <mergeCell ref="A145:H147"/>
    <mergeCell ref="A148:H148"/>
    <mergeCell ref="A151:E151"/>
    <mergeCell ref="A153:E153"/>
    <mergeCell ref="B133:H136"/>
  </mergeCells>
  <phoneticPr fontId="0" type="noConversion"/>
  <printOptions horizontalCentered="1"/>
  <pageMargins left="0.27" right="0.17" top="0.18" bottom="0.48" header="0.94" footer="0.17"/>
  <pageSetup fitToHeight="0" orientation="portrait" r:id="rId1"/>
  <headerFooter alignWithMargins="0">
    <oddFooter xml:space="preserve">&amp;L&amp;"Arial,Italic"&amp;8&amp;D&amp;T&amp;C&amp;"Arial,Italic"&amp;8
&amp;P of &amp;N&amp;R&amp;"Arial,Italic"&amp;8&amp;Z&amp;F 
</oddFooter>
  </headerFooter>
  <rowBreaks count="3" manualBreakCount="3">
    <brk id="58" max="16383" man="1"/>
    <brk id="105" max="16383" man="1"/>
    <brk id="1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77906-C4E7-4599-B69E-22BA4D9FDDA1}">
  <sheetPr>
    <tabColor rgb="FFFFC000"/>
  </sheetPr>
  <dimension ref="A1:D108"/>
  <sheetViews>
    <sheetView topLeftCell="A60" zoomScale="205" zoomScaleNormal="205" workbookViewId="0">
      <selection activeCell="A19" sqref="A19:D19"/>
    </sheetView>
  </sheetViews>
  <sheetFormatPr defaultRowHeight="12.75" x14ac:dyDescent="0.2"/>
  <cols>
    <col min="1" max="3" width="2.7109375" customWidth="1"/>
    <col min="4" max="4" width="83.7109375" style="245" customWidth="1"/>
  </cols>
  <sheetData>
    <row r="1" spans="1:4" ht="20.25" x14ac:dyDescent="0.2">
      <c r="A1" s="522" t="s">
        <v>308</v>
      </c>
      <c r="B1" s="522"/>
      <c r="C1" s="522"/>
      <c r="D1" s="522"/>
    </row>
    <row r="2" spans="1:4" x14ac:dyDescent="0.2">
      <c r="A2" s="517"/>
      <c r="B2" s="517"/>
      <c r="C2" s="517"/>
      <c r="D2" s="517"/>
    </row>
    <row r="3" spans="1:4" x14ac:dyDescent="0.2">
      <c r="A3" s="520" t="s">
        <v>309</v>
      </c>
      <c r="B3" s="520"/>
      <c r="C3" s="520"/>
      <c r="D3" s="520"/>
    </row>
    <row r="4" spans="1:4" ht="38.25" customHeight="1" x14ac:dyDescent="0.2">
      <c r="B4" s="246" t="s">
        <v>310</v>
      </c>
      <c r="C4" s="512" t="s">
        <v>311</v>
      </c>
      <c r="D4" s="513"/>
    </row>
    <row r="5" spans="1:4" x14ac:dyDescent="0.2">
      <c r="A5" s="517"/>
      <c r="B5" s="517"/>
      <c r="C5" s="517"/>
      <c r="D5" s="517"/>
    </row>
    <row r="6" spans="1:4" ht="38.25" customHeight="1" x14ac:dyDescent="0.2">
      <c r="B6" s="246" t="s">
        <v>310</v>
      </c>
      <c r="C6" s="512" t="s">
        <v>312</v>
      </c>
      <c r="D6" s="513"/>
    </row>
    <row r="7" spans="1:4" x14ac:dyDescent="0.2">
      <c r="A7" s="517"/>
      <c r="B7" s="517"/>
      <c r="C7" s="517"/>
      <c r="D7" s="517"/>
    </row>
    <row r="8" spans="1:4" ht="26.25" customHeight="1" x14ac:dyDescent="0.2">
      <c r="B8" s="246" t="s">
        <v>310</v>
      </c>
      <c r="C8" s="512" t="s">
        <v>313</v>
      </c>
      <c r="D8" s="513"/>
    </row>
    <row r="9" spans="1:4" x14ac:dyDescent="0.2">
      <c r="A9" s="517"/>
      <c r="B9" s="517"/>
      <c r="C9" s="517"/>
      <c r="D9" s="517"/>
    </row>
    <row r="10" spans="1:4" ht="25.5" customHeight="1" x14ac:dyDescent="0.2">
      <c r="B10" s="246" t="s">
        <v>310</v>
      </c>
      <c r="C10" s="512" t="s">
        <v>314</v>
      </c>
      <c r="D10" s="513"/>
    </row>
    <row r="11" spans="1:4" x14ac:dyDescent="0.2">
      <c r="A11" s="517"/>
      <c r="B11" s="517"/>
      <c r="C11" s="517"/>
      <c r="D11" s="517"/>
    </row>
    <row r="12" spans="1:4" ht="39" customHeight="1" x14ac:dyDescent="0.2">
      <c r="B12" s="246" t="s">
        <v>310</v>
      </c>
      <c r="C12" s="512" t="s">
        <v>315</v>
      </c>
      <c r="D12" s="513"/>
    </row>
    <row r="13" spans="1:4" x14ac:dyDescent="0.2">
      <c r="A13" s="517"/>
      <c r="B13" s="517"/>
      <c r="C13" s="517"/>
      <c r="D13" s="517"/>
    </row>
    <row r="14" spans="1:4" ht="51" customHeight="1" x14ac:dyDescent="0.2">
      <c r="B14" s="246" t="s">
        <v>310</v>
      </c>
      <c r="C14" s="512" t="s">
        <v>316</v>
      </c>
      <c r="D14" s="513"/>
    </row>
    <row r="15" spans="1:4" x14ac:dyDescent="0.2">
      <c r="A15" s="517"/>
      <c r="B15" s="517"/>
      <c r="C15" s="517"/>
      <c r="D15" s="517"/>
    </row>
    <row r="16" spans="1:4" ht="12.75" customHeight="1" x14ac:dyDescent="0.2">
      <c r="A16" s="519" t="s">
        <v>317</v>
      </c>
      <c r="B16" s="519"/>
      <c r="C16" s="519"/>
      <c r="D16" s="519"/>
    </row>
    <row r="17" spans="1:4" ht="12.75" customHeight="1" x14ac:dyDescent="0.2">
      <c r="A17" s="519"/>
      <c r="B17" s="519"/>
      <c r="C17" s="519"/>
      <c r="D17" s="519"/>
    </row>
    <row r="18" spans="1:4" ht="12.75" customHeight="1" x14ac:dyDescent="0.2">
      <c r="A18" s="520" t="s">
        <v>318</v>
      </c>
      <c r="B18" s="520"/>
      <c r="C18" s="520"/>
      <c r="D18" s="520"/>
    </row>
    <row r="19" spans="1:4" ht="75" customHeight="1" x14ac:dyDescent="0.2">
      <c r="A19" s="512" t="s">
        <v>406</v>
      </c>
      <c r="B19" s="513"/>
      <c r="C19" s="513"/>
      <c r="D19" s="513"/>
    </row>
    <row r="20" spans="1:4" x14ac:dyDescent="0.2">
      <c r="A20" s="517"/>
      <c r="B20" s="517"/>
      <c r="C20" s="517"/>
      <c r="D20" s="517"/>
    </row>
    <row r="21" spans="1:4" x14ac:dyDescent="0.2">
      <c r="A21" s="515" t="s">
        <v>319</v>
      </c>
      <c r="B21" s="511"/>
      <c r="C21" s="511"/>
      <c r="D21" s="511"/>
    </row>
    <row r="22" spans="1:4" x14ac:dyDescent="0.2">
      <c r="C22" s="248" t="s">
        <v>320</v>
      </c>
      <c r="D22" s="247" t="s">
        <v>321</v>
      </c>
    </row>
    <row r="23" spans="1:4" x14ac:dyDescent="0.2">
      <c r="C23" s="248" t="s">
        <v>322</v>
      </c>
      <c r="D23" s="247" t="s">
        <v>323</v>
      </c>
    </row>
    <row r="24" spans="1:4" x14ac:dyDescent="0.2">
      <c r="A24" s="517"/>
      <c r="B24" s="517"/>
      <c r="C24" s="517"/>
      <c r="D24" s="517"/>
    </row>
    <row r="25" spans="1:4" x14ac:dyDescent="0.2">
      <c r="A25" s="515" t="s">
        <v>324</v>
      </c>
      <c r="B25" s="515"/>
      <c r="C25" s="515"/>
      <c r="D25" s="515"/>
    </row>
    <row r="26" spans="1:4" ht="25.5" x14ac:dyDescent="0.2">
      <c r="C26" s="248" t="s">
        <v>320</v>
      </c>
      <c r="D26" s="247" t="s">
        <v>325</v>
      </c>
    </row>
    <row r="27" spans="1:4" ht="25.5" x14ac:dyDescent="0.2">
      <c r="C27" s="248" t="s">
        <v>322</v>
      </c>
      <c r="D27" s="247" t="s">
        <v>326</v>
      </c>
    </row>
    <row r="28" spans="1:4" x14ac:dyDescent="0.2">
      <c r="A28" s="517"/>
      <c r="B28" s="517"/>
      <c r="C28" s="517"/>
      <c r="D28" s="517"/>
    </row>
    <row r="29" spans="1:4" x14ac:dyDescent="0.2">
      <c r="A29" s="515" t="s">
        <v>327</v>
      </c>
      <c r="B29" s="511"/>
      <c r="C29" s="511"/>
      <c r="D29" s="511"/>
    </row>
    <row r="30" spans="1:4" ht="38.25" x14ac:dyDescent="0.2">
      <c r="C30" s="248" t="s">
        <v>320</v>
      </c>
      <c r="D30" s="247" t="s">
        <v>328</v>
      </c>
    </row>
    <row r="31" spans="1:4" ht="38.25" x14ac:dyDescent="0.2">
      <c r="C31" s="248" t="s">
        <v>322</v>
      </c>
      <c r="D31" s="247" t="s">
        <v>329</v>
      </c>
    </row>
    <row r="32" spans="1:4" ht="25.5" x14ac:dyDescent="0.2">
      <c r="C32" s="248" t="s">
        <v>330</v>
      </c>
      <c r="D32" s="247" t="s">
        <v>334</v>
      </c>
    </row>
    <row r="33" spans="1:4" ht="25.5" x14ac:dyDescent="0.2">
      <c r="C33" s="248" t="s">
        <v>331</v>
      </c>
      <c r="D33" s="247" t="s">
        <v>335</v>
      </c>
    </row>
    <row r="34" spans="1:4" ht="25.5" x14ac:dyDescent="0.2">
      <c r="C34" s="248" t="s">
        <v>332</v>
      </c>
      <c r="D34" s="247" t="s">
        <v>336</v>
      </c>
    </row>
    <row r="35" spans="1:4" ht="25.5" x14ac:dyDescent="0.2">
      <c r="C35" s="248" t="s">
        <v>333</v>
      </c>
      <c r="D35" s="247" t="s">
        <v>337</v>
      </c>
    </row>
    <row r="36" spans="1:4" x14ac:dyDescent="0.2">
      <c r="A36" s="517"/>
      <c r="B36" s="517"/>
      <c r="C36" s="517"/>
      <c r="D36" s="517"/>
    </row>
    <row r="37" spans="1:4" x14ac:dyDescent="0.2">
      <c r="A37" s="515" t="s">
        <v>338</v>
      </c>
      <c r="B37" s="515"/>
      <c r="C37" s="515"/>
      <c r="D37" s="515"/>
    </row>
    <row r="38" spans="1:4" x14ac:dyDescent="0.2">
      <c r="A38" s="517"/>
      <c r="B38" s="517"/>
      <c r="C38" s="517"/>
      <c r="D38" s="517"/>
    </row>
    <row r="39" spans="1:4" x14ac:dyDescent="0.2">
      <c r="A39" s="249" t="s">
        <v>339</v>
      </c>
    </row>
    <row r="40" spans="1:4" ht="38.25" x14ac:dyDescent="0.2">
      <c r="C40" s="248" t="s">
        <v>320</v>
      </c>
      <c r="D40" s="247" t="s">
        <v>340</v>
      </c>
    </row>
    <row r="41" spans="1:4" ht="38.25" x14ac:dyDescent="0.2">
      <c r="C41" s="248" t="s">
        <v>322</v>
      </c>
      <c r="D41" s="247" t="s">
        <v>341</v>
      </c>
    </row>
    <row r="42" spans="1:4" ht="25.5" x14ac:dyDescent="0.2">
      <c r="C42" s="248" t="s">
        <v>330</v>
      </c>
      <c r="D42" s="247" t="s">
        <v>342</v>
      </c>
    </row>
    <row r="43" spans="1:4" x14ac:dyDescent="0.2">
      <c r="A43" s="511"/>
      <c r="B43" s="511"/>
      <c r="C43" s="511"/>
      <c r="D43" s="511"/>
    </row>
    <row r="44" spans="1:4" x14ac:dyDescent="0.2">
      <c r="A44" s="518" t="s">
        <v>343</v>
      </c>
      <c r="B44" s="518"/>
      <c r="C44" s="518"/>
      <c r="D44" s="518"/>
    </row>
    <row r="45" spans="1:4" ht="38.25" x14ac:dyDescent="0.2">
      <c r="C45" s="248" t="s">
        <v>320</v>
      </c>
      <c r="D45" s="247" t="s">
        <v>345</v>
      </c>
    </row>
    <row r="46" spans="1:4" ht="38.25" x14ac:dyDescent="0.2">
      <c r="C46" s="248" t="s">
        <v>322</v>
      </c>
      <c r="D46" s="247" t="s">
        <v>341</v>
      </c>
    </row>
    <row r="47" spans="1:4" ht="25.5" x14ac:dyDescent="0.2">
      <c r="C47" s="248" t="s">
        <v>330</v>
      </c>
      <c r="D47" s="247" t="s">
        <v>334</v>
      </c>
    </row>
    <row r="48" spans="1:4" ht="25.5" x14ac:dyDescent="0.2">
      <c r="C48" s="248" t="s">
        <v>331</v>
      </c>
      <c r="D48" s="247" t="s">
        <v>344</v>
      </c>
    </row>
    <row r="49" spans="1:4" x14ac:dyDescent="0.2">
      <c r="A49" s="517"/>
      <c r="B49" s="517"/>
      <c r="C49" s="517"/>
      <c r="D49" s="517"/>
    </row>
    <row r="50" spans="1:4" x14ac:dyDescent="0.2">
      <c r="A50" s="515" t="s">
        <v>346</v>
      </c>
      <c r="B50" s="511"/>
      <c r="C50" s="511"/>
      <c r="D50" s="511"/>
    </row>
    <row r="51" spans="1:4" x14ac:dyDescent="0.2">
      <c r="C51" s="248" t="s">
        <v>320</v>
      </c>
      <c r="D51" s="247" t="s">
        <v>351</v>
      </c>
    </row>
    <row r="52" spans="1:4" x14ac:dyDescent="0.2">
      <c r="C52" s="248" t="s">
        <v>322</v>
      </c>
      <c r="D52" s="247" t="s">
        <v>350</v>
      </c>
    </row>
    <row r="53" spans="1:4" ht="25.5" x14ac:dyDescent="0.2">
      <c r="C53" s="248" t="s">
        <v>330</v>
      </c>
      <c r="D53" s="247" t="s">
        <v>349</v>
      </c>
    </row>
    <row r="54" spans="1:4" x14ac:dyDescent="0.2">
      <c r="C54" s="248" t="s">
        <v>331</v>
      </c>
      <c r="D54" s="247" t="s">
        <v>348</v>
      </c>
    </row>
    <row r="55" spans="1:4" ht="25.5" x14ac:dyDescent="0.2">
      <c r="C55" s="248" t="s">
        <v>332</v>
      </c>
      <c r="D55" s="247" t="s">
        <v>347</v>
      </c>
    </row>
    <row r="56" spans="1:4" x14ac:dyDescent="0.2">
      <c r="A56" s="511"/>
      <c r="B56" s="511"/>
      <c r="C56" s="511"/>
      <c r="D56" s="511"/>
    </row>
    <row r="57" spans="1:4" x14ac:dyDescent="0.2">
      <c r="A57" s="515" t="s">
        <v>352</v>
      </c>
      <c r="B57" s="511"/>
      <c r="C57" s="511"/>
      <c r="D57" s="511"/>
    </row>
    <row r="58" spans="1:4" ht="38.25" x14ac:dyDescent="0.2">
      <c r="C58" s="248" t="s">
        <v>320</v>
      </c>
      <c r="D58" s="247" t="s">
        <v>355</v>
      </c>
    </row>
    <row r="59" spans="1:4" ht="38.25" x14ac:dyDescent="0.2">
      <c r="C59" s="248" t="s">
        <v>322</v>
      </c>
      <c r="D59" s="247" t="s">
        <v>354</v>
      </c>
    </row>
    <row r="60" spans="1:4" ht="38.25" x14ac:dyDescent="0.2">
      <c r="C60" s="248" t="s">
        <v>330</v>
      </c>
      <c r="D60" s="247" t="s">
        <v>353</v>
      </c>
    </row>
    <row r="61" spans="1:4" ht="12.75" customHeight="1" x14ac:dyDescent="0.2">
      <c r="A61" s="511"/>
      <c r="B61" s="511"/>
      <c r="C61" s="511"/>
      <c r="D61" s="511"/>
    </row>
    <row r="62" spans="1:4" x14ac:dyDescent="0.2">
      <c r="A62" s="515" t="s">
        <v>356</v>
      </c>
      <c r="B62" s="511"/>
      <c r="C62" s="511"/>
      <c r="D62" s="511"/>
    </row>
    <row r="63" spans="1:4" ht="25.5" x14ac:dyDescent="0.2">
      <c r="C63" s="248" t="s">
        <v>320</v>
      </c>
      <c r="D63" s="247" t="s">
        <v>359</v>
      </c>
    </row>
    <row r="64" spans="1:4" ht="25.5" x14ac:dyDescent="0.2">
      <c r="C64" s="248" t="s">
        <v>322</v>
      </c>
      <c r="D64" s="247" t="s">
        <v>358</v>
      </c>
    </row>
    <row r="65" spans="1:4" ht="25.5" x14ac:dyDescent="0.2">
      <c r="C65" s="248" t="s">
        <v>330</v>
      </c>
      <c r="D65" s="247" t="s">
        <v>357</v>
      </c>
    </row>
    <row r="66" spans="1:4" x14ac:dyDescent="0.2">
      <c r="A66" s="511"/>
      <c r="B66" s="511"/>
      <c r="C66" s="511"/>
      <c r="D66" s="511"/>
    </row>
    <row r="67" spans="1:4" x14ac:dyDescent="0.2">
      <c r="A67" s="515" t="s">
        <v>360</v>
      </c>
      <c r="B67" s="511"/>
      <c r="C67" s="511"/>
      <c r="D67" s="511"/>
    </row>
    <row r="68" spans="1:4" ht="38.25" x14ac:dyDescent="0.2">
      <c r="C68" s="248" t="s">
        <v>320</v>
      </c>
      <c r="D68" s="247" t="s">
        <v>361</v>
      </c>
    </row>
    <row r="69" spans="1:4" x14ac:dyDescent="0.2">
      <c r="A69" s="511"/>
      <c r="B69" s="511"/>
      <c r="C69" s="511"/>
      <c r="D69" s="511"/>
    </row>
    <row r="70" spans="1:4" ht="26.25" customHeight="1" x14ac:dyDescent="0.2">
      <c r="A70" s="512" t="s">
        <v>362</v>
      </c>
      <c r="B70" s="513"/>
      <c r="C70" s="513"/>
      <c r="D70" s="513"/>
    </row>
    <row r="71" spans="1:4" ht="38.25" x14ac:dyDescent="0.2">
      <c r="C71" s="248" t="s">
        <v>320</v>
      </c>
      <c r="D71" s="247" t="s">
        <v>370</v>
      </c>
    </row>
    <row r="72" spans="1:4" ht="38.25" x14ac:dyDescent="0.2">
      <c r="C72" s="248" t="s">
        <v>322</v>
      </c>
      <c r="D72" s="247" t="s">
        <v>369</v>
      </c>
    </row>
    <row r="73" spans="1:4" ht="89.25" customHeight="1" x14ac:dyDescent="0.2">
      <c r="C73" s="248" t="s">
        <v>330</v>
      </c>
      <c r="D73" s="247" t="s">
        <v>404</v>
      </c>
    </row>
    <row r="74" spans="1:4" ht="25.5" x14ac:dyDescent="0.2">
      <c r="C74" s="248" t="s">
        <v>331</v>
      </c>
      <c r="D74" s="247" t="s">
        <v>368</v>
      </c>
    </row>
    <row r="75" spans="1:4" ht="51" x14ac:dyDescent="0.2">
      <c r="C75" s="248" t="s">
        <v>332</v>
      </c>
      <c r="D75" s="247" t="s">
        <v>367</v>
      </c>
    </row>
    <row r="76" spans="1:4" ht="25.5" x14ac:dyDescent="0.2">
      <c r="C76" s="248" t="s">
        <v>333</v>
      </c>
      <c r="D76" s="247" t="s">
        <v>403</v>
      </c>
    </row>
    <row r="77" spans="1:4" x14ac:dyDescent="0.2">
      <c r="C77" s="248" t="s">
        <v>363</v>
      </c>
      <c r="D77" s="247" t="s">
        <v>365</v>
      </c>
    </row>
    <row r="78" spans="1:4" ht="25.5" x14ac:dyDescent="0.2">
      <c r="C78" s="248" t="s">
        <v>364</v>
      </c>
      <c r="D78" s="247" t="s">
        <v>366</v>
      </c>
    </row>
    <row r="79" spans="1:4" x14ac:dyDescent="0.2">
      <c r="C79" s="248"/>
      <c r="D79" s="257"/>
    </row>
    <row r="80" spans="1:4" x14ac:dyDescent="0.2">
      <c r="A80" s="511"/>
      <c r="B80" s="511"/>
      <c r="C80" s="511"/>
      <c r="D80" s="511"/>
    </row>
    <row r="81" spans="1:4" x14ac:dyDescent="0.2">
      <c r="A81" s="515" t="s">
        <v>371</v>
      </c>
      <c r="B81" s="511"/>
      <c r="C81" s="511"/>
      <c r="D81" s="511"/>
    </row>
    <row r="82" spans="1:4" ht="25.5" x14ac:dyDescent="0.2">
      <c r="C82" s="248" t="s">
        <v>320</v>
      </c>
      <c r="D82" s="247" t="s">
        <v>372</v>
      </c>
    </row>
    <row r="83" spans="1:4" x14ac:dyDescent="0.2">
      <c r="A83" s="511"/>
      <c r="B83" s="511"/>
      <c r="C83" s="511"/>
      <c r="D83" s="511"/>
    </row>
    <row r="84" spans="1:4" x14ac:dyDescent="0.2">
      <c r="A84" s="515" t="s">
        <v>373</v>
      </c>
      <c r="B84" s="511"/>
      <c r="C84" s="511"/>
      <c r="D84" s="511"/>
    </row>
    <row r="85" spans="1:4" ht="38.25" x14ac:dyDescent="0.2">
      <c r="C85" s="248" t="s">
        <v>320</v>
      </c>
      <c r="D85" s="247" t="s">
        <v>374</v>
      </c>
    </row>
    <row r="86" spans="1:4" x14ac:dyDescent="0.2">
      <c r="A86" s="511"/>
      <c r="B86" s="511"/>
      <c r="C86" s="511"/>
      <c r="D86" s="511"/>
    </row>
    <row r="87" spans="1:4" x14ac:dyDescent="0.2">
      <c r="A87" s="515" t="s">
        <v>375</v>
      </c>
      <c r="B87" s="511"/>
      <c r="C87" s="511"/>
      <c r="D87" s="511"/>
    </row>
    <row r="88" spans="1:4" ht="38.25" x14ac:dyDescent="0.2">
      <c r="C88" s="248" t="s">
        <v>320</v>
      </c>
      <c r="D88" s="247" t="s">
        <v>376</v>
      </c>
    </row>
    <row r="89" spans="1:4" x14ac:dyDescent="0.2">
      <c r="A89" s="511"/>
      <c r="B89" s="511"/>
      <c r="C89" s="511"/>
      <c r="D89" s="511"/>
    </row>
    <row r="90" spans="1:4" x14ac:dyDescent="0.2">
      <c r="A90" s="515" t="s">
        <v>377</v>
      </c>
      <c r="B90" s="511"/>
      <c r="C90" s="511"/>
      <c r="D90" s="511"/>
    </row>
    <row r="91" spans="1:4" ht="38.25" x14ac:dyDescent="0.2">
      <c r="C91" s="248" t="s">
        <v>320</v>
      </c>
      <c r="D91" s="247" t="s">
        <v>378</v>
      </c>
    </row>
    <row r="92" spans="1:4" x14ac:dyDescent="0.2">
      <c r="A92" s="511"/>
      <c r="B92" s="511"/>
      <c r="C92" s="511"/>
      <c r="D92" s="511"/>
    </row>
    <row r="93" spans="1:4" x14ac:dyDescent="0.2">
      <c r="A93" s="515" t="s">
        <v>379</v>
      </c>
      <c r="B93" s="511"/>
      <c r="C93" s="511"/>
      <c r="D93" s="511"/>
    </row>
    <row r="94" spans="1:4" x14ac:dyDescent="0.2">
      <c r="C94" s="248" t="s">
        <v>320</v>
      </c>
      <c r="D94" s="247" t="s">
        <v>380</v>
      </c>
    </row>
    <row r="95" spans="1:4" x14ac:dyDescent="0.2">
      <c r="C95" s="248" t="s">
        <v>322</v>
      </c>
      <c r="D95" s="247" t="s">
        <v>381</v>
      </c>
    </row>
    <row r="96" spans="1:4" x14ac:dyDescent="0.2">
      <c r="C96" s="248" t="s">
        <v>330</v>
      </c>
      <c r="D96" s="247" t="s">
        <v>382</v>
      </c>
    </row>
    <row r="97" spans="1:4" x14ac:dyDescent="0.2">
      <c r="C97" s="248" t="s">
        <v>331</v>
      </c>
      <c r="D97" s="247" t="s">
        <v>383</v>
      </c>
    </row>
    <row r="98" spans="1:4" ht="38.25" x14ac:dyDescent="0.2">
      <c r="C98" s="248" t="s">
        <v>332</v>
      </c>
      <c r="D98" s="247" t="s">
        <v>384</v>
      </c>
    </row>
    <row r="99" spans="1:4" x14ac:dyDescent="0.2">
      <c r="A99" s="511"/>
      <c r="B99" s="511"/>
      <c r="C99" s="511"/>
      <c r="D99" s="511"/>
    </row>
    <row r="100" spans="1:4" x14ac:dyDescent="0.2">
      <c r="A100" s="516" t="s">
        <v>59</v>
      </c>
      <c r="B100" s="516"/>
      <c r="C100" s="516"/>
      <c r="D100" s="516"/>
    </row>
    <row r="101" spans="1:4" ht="51" customHeight="1" x14ac:dyDescent="0.2">
      <c r="A101" s="512" t="s">
        <v>385</v>
      </c>
      <c r="B101" s="513"/>
      <c r="C101" s="513"/>
      <c r="D101" s="513"/>
    </row>
    <row r="102" spans="1:4" x14ac:dyDescent="0.2">
      <c r="A102" s="511"/>
      <c r="B102" s="511"/>
      <c r="C102" s="511"/>
      <c r="D102" s="511"/>
    </row>
    <row r="103" spans="1:4" ht="52.5" customHeight="1" x14ac:dyDescent="0.2">
      <c r="A103" s="512" t="s">
        <v>386</v>
      </c>
      <c r="B103" s="513"/>
      <c r="C103" s="513"/>
      <c r="D103" s="513"/>
    </row>
    <row r="104" spans="1:4" ht="12.75" customHeight="1" x14ac:dyDescent="0.2">
      <c r="A104" s="514"/>
      <c r="B104" s="514"/>
      <c r="C104" s="514"/>
      <c r="D104" s="514"/>
    </row>
    <row r="105" spans="1:4" x14ac:dyDescent="0.2">
      <c r="A105" s="514"/>
      <c r="B105" s="514"/>
      <c r="C105" s="514"/>
      <c r="D105" s="514"/>
    </row>
    <row r="106" spans="1:4" x14ac:dyDescent="0.2">
      <c r="A106" s="520" t="s">
        <v>387</v>
      </c>
      <c r="B106" s="520"/>
      <c r="C106" s="520"/>
      <c r="D106" s="520"/>
    </row>
    <row r="107" spans="1:4" x14ac:dyDescent="0.2">
      <c r="A107" s="514"/>
      <c r="B107" s="514"/>
      <c r="C107" s="514"/>
      <c r="D107" s="514"/>
    </row>
    <row r="108" spans="1:4" x14ac:dyDescent="0.2">
      <c r="A108" s="521" t="s">
        <v>388</v>
      </c>
      <c r="B108" s="521"/>
      <c r="C108" s="521"/>
      <c r="D108" s="521"/>
    </row>
  </sheetData>
  <mergeCells count="60">
    <mergeCell ref="A106:D106"/>
    <mergeCell ref="A107:D107"/>
    <mergeCell ref="A108:D108"/>
    <mergeCell ref="C12:D12"/>
    <mergeCell ref="A1:D1"/>
    <mergeCell ref="A2:D2"/>
    <mergeCell ref="A3:D3"/>
    <mergeCell ref="C4:D4"/>
    <mergeCell ref="A5:D5"/>
    <mergeCell ref="C6:D6"/>
    <mergeCell ref="C8:D8"/>
    <mergeCell ref="A7:D7"/>
    <mergeCell ref="A9:D9"/>
    <mergeCell ref="C10:D10"/>
    <mergeCell ref="A11:D11"/>
    <mergeCell ref="A13:D13"/>
    <mergeCell ref="C14:D14"/>
    <mergeCell ref="A16:D16"/>
    <mergeCell ref="A15:D15"/>
    <mergeCell ref="A19:D19"/>
    <mergeCell ref="A18:D18"/>
    <mergeCell ref="A17:D17"/>
    <mergeCell ref="A49:D49"/>
    <mergeCell ref="A20:D20"/>
    <mergeCell ref="A21:D21"/>
    <mergeCell ref="A24:D24"/>
    <mergeCell ref="A25:D25"/>
    <mergeCell ref="A28:D28"/>
    <mergeCell ref="A29:D29"/>
    <mergeCell ref="A36:D36"/>
    <mergeCell ref="A37:D37"/>
    <mergeCell ref="A38:D38"/>
    <mergeCell ref="A44:D44"/>
    <mergeCell ref="A43:D43"/>
    <mergeCell ref="A50:D50"/>
    <mergeCell ref="A56:D56"/>
    <mergeCell ref="A57:D57"/>
    <mergeCell ref="A61:D61"/>
    <mergeCell ref="A62:D62"/>
    <mergeCell ref="A90:D90"/>
    <mergeCell ref="A66:D66"/>
    <mergeCell ref="A67:D67"/>
    <mergeCell ref="A69:D69"/>
    <mergeCell ref="A70:D70"/>
    <mergeCell ref="A80:D80"/>
    <mergeCell ref="A81:D81"/>
    <mergeCell ref="A83:D83"/>
    <mergeCell ref="A84:D84"/>
    <mergeCell ref="A86:D86"/>
    <mergeCell ref="A87:D87"/>
    <mergeCell ref="A89:D89"/>
    <mergeCell ref="A102:D102"/>
    <mergeCell ref="A103:D103"/>
    <mergeCell ref="A105:D105"/>
    <mergeCell ref="A92:D92"/>
    <mergeCell ref="A93:D93"/>
    <mergeCell ref="A99:D99"/>
    <mergeCell ref="A100:D100"/>
    <mergeCell ref="A101:D101"/>
    <mergeCell ref="A104:D104"/>
  </mergeCells>
  <pageMargins left="0.7" right="0.7" top="0.75" bottom="0.75" header="0.3" footer="0.3"/>
  <pageSetup orientation="portrait" r:id="rId1"/>
  <rowBreaks count="2" manualBreakCount="2">
    <brk id="61" max="16383" man="1"/>
    <brk id="8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AD529-A547-42AD-94A2-4C881032194E}">
  <sheetPr>
    <tabColor rgb="FFFFC000"/>
  </sheetPr>
  <dimension ref="A1:G40"/>
  <sheetViews>
    <sheetView workbookViewId="0">
      <selection activeCell="K9" sqref="K9"/>
    </sheetView>
  </sheetViews>
  <sheetFormatPr defaultRowHeight="12.75" x14ac:dyDescent="0.2"/>
  <cols>
    <col min="1" max="5" width="13" customWidth="1"/>
    <col min="6" max="6" width="6.42578125" customWidth="1"/>
    <col min="7" max="7" width="15.28515625" customWidth="1"/>
    <col min="8" max="8" width="6.85546875" customWidth="1"/>
  </cols>
  <sheetData>
    <row r="1" spans="1:7" ht="20.25" x14ac:dyDescent="0.3">
      <c r="A1" s="534" t="s">
        <v>389</v>
      </c>
      <c r="B1" s="535"/>
      <c r="C1" s="535"/>
      <c r="D1" s="535"/>
      <c r="E1" s="535"/>
      <c r="F1" s="535"/>
      <c r="G1" s="535"/>
    </row>
    <row r="2" spans="1:7" ht="15.75" x14ac:dyDescent="0.25">
      <c r="A2" s="536" t="s">
        <v>390</v>
      </c>
      <c r="B2" s="536"/>
      <c r="C2" s="536"/>
      <c r="D2" s="536"/>
      <c r="E2" s="536"/>
      <c r="F2" s="536"/>
      <c r="G2" s="536"/>
    </row>
    <row r="3" spans="1:7" ht="15" x14ac:dyDescent="0.2">
      <c r="A3" s="523"/>
      <c r="B3" s="523"/>
      <c r="C3" s="523"/>
      <c r="D3" s="523"/>
      <c r="E3" s="523"/>
      <c r="F3" s="523"/>
      <c r="G3" s="523"/>
    </row>
    <row r="4" spans="1:7" ht="15.75" x14ac:dyDescent="0.25">
      <c r="A4" s="537" t="s">
        <v>391</v>
      </c>
      <c r="B4" s="537"/>
      <c r="C4" s="537"/>
      <c r="D4" s="537"/>
      <c r="E4" s="537"/>
      <c r="F4" s="537"/>
      <c r="G4" s="537"/>
    </row>
    <row r="5" spans="1:7" s="250" customFormat="1" ht="15" x14ac:dyDescent="0.2">
      <c r="A5" s="523"/>
      <c r="B5" s="523"/>
      <c r="C5" s="523"/>
      <c r="D5" s="523"/>
      <c r="E5" s="523"/>
      <c r="F5" s="523"/>
      <c r="G5" s="523"/>
    </row>
    <row r="6" spans="1:7" s="250" customFormat="1" ht="16.5" thickBot="1" x14ac:dyDescent="0.3">
      <c r="B6" s="251" t="s">
        <v>392</v>
      </c>
      <c r="C6" s="533"/>
      <c r="D6" s="533"/>
      <c r="E6" s="533"/>
      <c r="F6" s="533"/>
      <c r="G6" s="252"/>
    </row>
    <row r="7" spans="1:7" s="250" customFormat="1" ht="60.75" customHeight="1" x14ac:dyDescent="0.2">
      <c r="A7" s="523"/>
      <c r="B7" s="523"/>
      <c r="C7" s="523"/>
      <c r="D7" s="523"/>
      <c r="E7" s="523"/>
      <c r="F7" s="523"/>
      <c r="G7" s="523"/>
    </row>
    <row r="8" spans="1:7" s="250" customFormat="1" ht="45" customHeight="1" x14ac:dyDescent="0.2">
      <c r="A8" s="529" t="s">
        <v>393</v>
      </c>
      <c r="B8" s="529"/>
      <c r="C8" s="529"/>
      <c r="D8" s="529"/>
      <c r="E8" s="529"/>
      <c r="F8" s="530"/>
      <c r="G8" s="253"/>
    </row>
    <row r="9" spans="1:7" s="250" customFormat="1" ht="18.75" customHeight="1" x14ac:dyDescent="0.2">
      <c r="A9" s="523"/>
      <c r="B9" s="523"/>
      <c r="C9" s="523"/>
      <c r="D9" s="523"/>
      <c r="E9" s="523"/>
      <c r="F9" s="523"/>
      <c r="G9" s="523"/>
    </row>
    <row r="10" spans="1:7" s="250" customFormat="1" ht="58.5" customHeight="1" x14ac:dyDescent="0.2">
      <c r="A10" s="529" t="s">
        <v>394</v>
      </c>
      <c r="B10" s="529"/>
      <c r="C10" s="529"/>
      <c r="D10" s="529"/>
      <c r="E10" s="529"/>
      <c r="F10" s="530"/>
      <c r="G10" s="256"/>
    </row>
    <row r="11" spans="1:7" s="250" customFormat="1" ht="18" customHeight="1" x14ac:dyDescent="0.2">
      <c r="A11" s="523"/>
      <c r="B11" s="523"/>
      <c r="C11" s="523"/>
      <c r="D11" s="523"/>
      <c r="E11" s="523"/>
      <c r="F11" s="523"/>
      <c r="G11" s="523"/>
    </row>
    <row r="12" spans="1:7" s="250" customFormat="1" ht="31.5" customHeight="1" x14ac:dyDescent="0.2">
      <c r="A12" s="529" t="s">
        <v>400</v>
      </c>
      <c r="B12" s="529"/>
      <c r="C12" s="529"/>
      <c r="D12" s="529"/>
      <c r="E12" s="529"/>
      <c r="F12" s="530"/>
      <c r="G12" s="256"/>
    </row>
    <row r="13" spans="1:7" s="250" customFormat="1" ht="18" customHeight="1" x14ac:dyDescent="0.2">
      <c r="A13" s="523"/>
      <c r="B13" s="523"/>
      <c r="C13" s="523"/>
      <c r="D13" s="523"/>
      <c r="E13" s="523"/>
      <c r="F13" s="523"/>
      <c r="G13" s="523"/>
    </row>
    <row r="14" spans="1:7" s="250" customFormat="1" ht="18" customHeight="1" x14ac:dyDescent="0.2">
      <c r="A14" s="531" t="s">
        <v>395</v>
      </c>
      <c r="B14" s="531"/>
      <c r="C14" s="531"/>
      <c r="D14" s="531"/>
      <c r="E14" s="531"/>
      <c r="F14" s="532"/>
      <c r="G14" s="256"/>
    </row>
    <row r="15" spans="1:7" s="250" customFormat="1" ht="18" customHeight="1" x14ac:dyDescent="0.2">
      <c r="A15" s="523"/>
      <c r="B15" s="523"/>
      <c r="C15" s="523"/>
      <c r="D15" s="523"/>
      <c r="E15" s="523"/>
      <c r="F15" s="523"/>
      <c r="G15" s="523"/>
    </row>
    <row r="16" spans="1:7" s="250" customFormat="1" ht="45.75" customHeight="1" x14ac:dyDescent="0.25">
      <c r="A16" s="527" t="s">
        <v>396</v>
      </c>
      <c r="B16" s="527"/>
      <c r="C16" s="527"/>
      <c r="D16" s="527"/>
      <c r="E16" s="527"/>
      <c r="F16" s="527"/>
      <c r="G16" s="527"/>
    </row>
    <row r="17" spans="1:7" s="250" customFormat="1" ht="18" customHeight="1" x14ac:dyDescent="0.2">
      <c r="A17" s="523"/>
      <c r="B17" s="523"/>
      <c r="C17" s="523"/>
      <c r="D17" s="523"/>
      <c r="E17" s="523"/>
      <c r="F17" s="523"/>
      <c r="G17" s="523"/>
    </row>
    <row r="18" spans="1:7" s="250" customFormat="1" ht="35.25" customHeight="1" x14ac:dyDescent="0.25">
      <c r="A18" s="528" t="s">
        <v>401</v>
      </c>
      <c r="B18" s="528"/>
      <c r="C18" s="528"/>
      <c r="D18" s="528"/>
      <c r="E18" s="528"/>
      <c r="F18" s="528"/>
      <c r="G18" s="528"/>
    </row>
    <row r="19" spans="1:7" s="250" customFormat="1" ht="35.25" customHeight="1" x14ac:dyDescent="0.2">
      <c r="A19" s="523"/>
      <c r="B19" s="523"/>
      <c r="C19" s="523"/>
      <c r="D19" s="523"/>
      <c r="E19" s="523"/>
      <c r="F19" s="523"/>
      <c r="G19" s="523"/>
    </row>
    <row r="20" spans="1:7" s="250" customFormat="1" ht="18" customHeight="1" thickBot="1" x14ac:dyDescent="0.3">
      <c r="A20" s="526" t="s">
        <v>397</v>
      </c>
      <c r="B20" s="526"/>
      <c r="C20" s="525"/>
      <c r="D20" s="525"/>
      <c r="E20" s="525"/>
      <c r="F20" s="525"/>
      <c r="G20" s="525"/>
    </row>
    <row r="21" spans="1:7" s="250" customFormat="1" ht="18" customHeight="1" x14ac:dyDescent="0.2">
      <c r="A21" s="523"/>
      <c r="B21" s="523"/>
      <c r="C21" s="523"/>
      <c r="D21" s="523"/>
      <c r="E21" s="523"/>
      <c r="F21" s="523"/>
      <c r="G21" s="523"/>
    </row>
    <row r="22" spans="1:7" s="250" customFormat="1" ht="18" customHeight="1" thickBot="1" x14ac:dyDescent="0.3">
      <c r="A22" s="254" t="s">
        <v>398</v>
      </c>
      <c r="B22" s="524"/>
      <c r="C22" s="524"/>
      <c r="D22" s="255" t="s">
        <v>399</v>
      </c>
      <c r="E22" s="524"/>
      <c r="F22" s="524"/>
      <c r="G22" s="524"/>
    </row>
    <row r="23" spans="1:7" s="250" customFormat="1" ht="18" customHeight="1" x14ac:dyDescent="0.2"/>
    <row r="24" spans="1:7" s="250" customFormat="1" ht="18" customHeight="1" x14ac:dyDescent="0.2"/>
    <row r="25" spans="1:7" s="250" customFormat="1" ht="18" customHeight="1" x14ac:dyDescent="0.2"/>
    <row r="26" spans="1:7" s="250" customFormat="1" ht="18" customHeight="1" x14ac:dyDescent="0.2"/>
    <row r="27" spans="1:7" s="250" customFormat="1" ht="15" x14ac:dyDescent="0.2"/>
    <row r="28" spans="1:7" s="250" customFormat="1" ht="15" x14ac:dyDescent="0.2"/>
    <row r="29" spans="1:7" s="250" customFormat="1" ht="15" x14ac:dyDescent="0.2"/>
    <row r="30" spans="1:7" s="250" customFormat="1" ht="15" x14ac:dyDescent="0.2"/>
    <row r="31" spans="1:7" s="250" customFormat="1" ht="15" x14ac:dyDescent="0.2"/>
    <row r="32" spans="1:7" s="250" customFormat="1" ht="15" x14ac:dyDescent="0.2"/>
    <row r="33" s="250" customFormat="1" ht="15" x14ac:dyDescent="0.2"/>
    <row r="34" s="250" customFormat="1" ht="15" x14ac:dyDescent="0.2"/>
    <row r="35" s="250" customFormat="1" ht="15" x14ac:dyDescent="0.2"/>
    <row r="36" s="250" customFormat="1" ht="15" x14ac:dyDescent="0.2"/>
    <row r="37" s="250" customFormat="1" ht="15" x14ac:dyDescent="0.2"/>
    <row r="38" s="250" customFormat="1" ht="15" x14ac:dyDescent="0.2"/>
    <row r="39" s="250" customFormat="1" ht="15" x14ac:dyDescent="0.2"/>
    <row r="40" s="250" customFormat="1" ht="15" x14ac:dyDescent="0.2"/>
  </sheetData>
  <mergeCells count="24">
    <mergeCell ref="A7:G7"/>
    <mergeCell ref="A8:F8"/>
    <mergeCell ref="C6:F6"/>
    <mergeCell ref="A1:G1"/>
    <mergeCell ref="A2:G2"/>
    <mergeCell ref="A3:G3"/>
    <mergeCell ref="A4:G4"/>
    <mergeCell ref="A5:G5"/>
    <mergeCell ref="A9:G9"/>
    <mergeCell ref="A11:G11"/>
    <mergeCell ref="A10:F10"/>
    <mergeCell ref="A12:F12"/>
    <mergeCell ref="A14:F14"/>
    <mergeCell ref="A13:G13"/>
    <mergeCell ref="A15:G15"/>
    <mergeCell ref="A16:G16"/>
    <mergeCell ref="A17:G17"/>
    <mergeCell ref="A18:G18"/>
    <mergeCell ref="A19:G19"/>
    <mergeCell ref="A21:G21"/>
    <mergeCell ref="B22:C22"/>
    <mergeCell ref="E22:G22"/>
    <mergeCell ref="C20:G20"/>
    <mergeCell ref="A20:B20"/>
  </mergeCells>
  <pageMargins left="0.9" right="0.9" top="2.25" bottom="0.75" header="0.3" footer="0.3"/>
  <pageSetup orientation="portrait" r:id="rId1"/>
  <headerFooter>
    <oddHeader>&amp;C&amp;8&amp;G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76E73-6704-4D1F-857E-AF578264D460}">
  <sheetPr>
    <tabColor rgb="FFFF0000"/>
  </sheetPr>
  <dimension ref="A1"/>
  <sheetViews>
    <sheetView workbookViewId="0">
      <selection activeCell="I35" sqref="I35"/>
    </sheetView>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customXsn xmlns="http://schemas.microsoft.com/office/2006/metadata/customXsn">
  <xsnLocation/>
  <cached>True</cached>
  <openByDefault>True</openByDefault>
  <xsnScope/>
</customXsn>
</file>

<file path=customXml/item4.xml><?xml version="1.0" encoding="utf-8"?>
<ct:contentTypeSchema xmlns:ct="http://schemas.microsoft.com/office/2006/metadata/contentType" xmlns:ma="http://schemas.microsoft.com/office/2006/metadata/properties/metaAttributes" ct:_="" ma:_="" ma:contentTypeName="Document" ma:contentTypeID="0x010100FADBEFB1D77F884597487478E3A3DB2F" ma:contentTypeVersion="62" ma:contentTypeDescription="Create a new document." ma:contentTypeScope="" ma:versionID="96d75890df849ccc62c76ffa29842b01">
  <xsd:schema xmlns:xsd="http://www.w3.org/2001/XMLSchema" xmlns:xs="http://www.w3.org/2001/XMLSchema" xmlns:p="http://schemas.microsoft.com/office/2006/metadata/properties" xmlns:ns1="1836095c-a8e1-4e39-a688-07b849484023" xmlns:ns3="2764f696-ee76-49e1-8758-169b4b8d5a2f" targetNamespace="http://schemas.microsoft.com/office/2006/metadata/properties" ma:root="true" ma:fieldsID="d593598e901649cd78d0933f77cb07be" ns1:_="" ns3:_="">
    <xsd:import namespace="1836095c-a8e1-4e39-a688-07b849484023"/>
    <xsd:import namespace="2764f696-ee76-49e1-8758-169b4b8d5a2f"/>
    <xsd:element name="properties">
      <xsd:complexType>
        <xsd:sequence>
          <xsd:element name="documentManagement">
            <xsd:complexType>
              <xsd:all>
                <xsd:element ref="ns1:Posted_x0020_Date" minOccurs="0"/>
                <xsd:element ref="ns1:File_x0020_Name" minOccurs="0"/>
                <xsd:element ref="ns1:File_x0020_Content" minOccurs="0"/>
                <xsd:element ref="ns1:Category"/>
                <xsd:element ref="ns1:Sub_x0020_Category" minOccurs="0"/>
                <xsd:element ref="ns1:Year" minOccurs="0"/>
                <xsd:element ref="ns1:Plan" minOccurs="0"/>
                <xsd:element ref="ns1:MediaServiceMetadata" minOccurs="0"/>
                <xsd:element ref="ns1:MediaServiceFastMetadata" minOccurs="0"/>
                <xsd:element ref="ns1:MediaServiceAutoTags" minOccurs="0"/>
                <xsd:element ref="ns1:MediaServiceOCR" minOccurs="0"/>
                <xsd:element ref="ns1:MediaServiceGenerationTime" minOccurs="0"/>
                <xsd:element ref="ns1:MediaServiceEventHashCode" minOccurs="0"/>
                <xsd:element ref="ns3:TaxCatchAll" minOccurs="0"/>
                <xsd:element ref="ns1:MediaServiceAutoKeyPoints" minOccurs="0"/>
                <xsd:element ref="ns1:MediaServiceKeyPoints" minOccurs="0"/>
                <xsd:element ref="ns3:_dlc_DocId" minOccurs="0"/>
                <xsd:element ref="ns3:_dlc_DocIdUrl" minOccurs="0"/>
                <xsd:element ref="ns3:_dlc_DocIdPersistId" minOccurs="0"/>
                <xsd:element ref="ns3:TaxKeywordTaxHTField" minOccurs="0"/>
                <xsd:element ref="ns1: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36095c-a8e1-4e39-a688-07b849484023" elementFormDefault="qualified">
    <xsd:import namespace="http://schemas.microsoft.com/office/2006/documentManagement/types"/>
    <xsd:import namespace="http://schemas.microsoft.com/office/infopath/2007/PartnerControls"/>
    <xsd:element name="Posted_x0020_Date" ma:index="0" nillable="true" ma:displayName="Posted Date" ma:default="[today]" ma:format="DateOnly" ma:internalName="Posted_x0020_Date">
      <xsd:simpleType>
        <xsd:restriction base="dms:DateTime"/>
      </xsd:simpleType>
    </xsd:element>
    <xsd:element name="File_x0020_Name" ma:index="2" nillable="true" ma:displayName="Title Of Document" ma:indexed="true" ma:internalName="File_x0020_Name">
      <xsd:simpleType>
        <xsd:restriction base="dms:Text">
          <xsd:maxLength value="255"/>
        </xsd:restriction>
      </xsd:simpleType>
    </xsd:element>
    <xsd:element name="File_x0020_Content" ma:index="3" nillable="true" ma:displayName="Content Of Document" ma:indexed="true" ma:internalName="File_x0020_Content">
      <xsd:simpleType>
        <xsd:restriction base="dms:Text">
          <xsd:maxLength value="255"/>
        </xsd:restriction>
      </xsd:simpleType>
    </xsd:element>
    <xsd:element name="Category" ma:index="4" ma:displayName="Category" ma:format="Dropdown" ma:indexed="true" ma:internalName="Category">
      <xsd:simpleType>
        <xsd:restriction base="dms:Choice">
          <xsd:enumeration value="Fiscal Documents"/>
          <xsd:enumeration value="Manuals"/>
          <xsd:enumeration value="FCMAT Reports"/>
          <xsd:enumeration value="Other Resources"/>
        </xsd:restriction>
      </xsd:simpleType>
    </xsd:element>
    <xsd:element name="Sub_x0020_Category" ma:index="5" nillable="true" ma:displayName="Sub Category" ma:format="Dropdown" ma:indexed="true" ma:internalName="Sub_x0020_Category">
      <xsd:simpleType>
        <xsd:restriction base="dms:Choice">
          <xsd:enumeration value="Certification of Budget Charts"/>
          <xsd:enumeration value="County Office Of Education(COE) Reimbursement Information"/>
          <xsd:enumeration value="Disclosure of Proposed Collective Bargaining Agreement"/>
          <xsd:enumeration value="FCMAT Alerts"/>
          <xsd:enumeration value="Annual Reports 2004 – Current"/>
          <xsd:enumeration value="Non-Voter-Approved Debt"/>
          <xsd:enumeration value="Standards for Comprehensive Reviews"/>
          <xsd:enumeration value="State Emergency Allocations to School Districts"/>
          <xsd:enumeration value="County Office Of Education(COE) Fiscal Procedural Manual"/>
          <xsd:enumeration value="ASB Accounting Manual, Fraud Prevention Guide and Desk Reference"/>
          <xsd:enumeration value="Fiscal Oversight Guide"/>
          <xsd:enumeration value="CCSESA Local Control and Accountability(LCAP) Appoval Manual"/>
          <xsd:enumeration value="California Charter School Accounting and Best Practices Manual"/>
          <xsd:enumeration value="K-12 Management Assistance Reports"/>
          <xsd:enumeration value="Extraordinary Audits"/>
          <xsd:enumeration value="Comprehensive Assessments Recovery Plans and Special Legislative Assignments"/>
          <xsd:enumeration value="Community College District Reports"/>
          <xsd:enumeration value="About FCMAT"/>
          <xsd:enumeration value="Annual Reports"/>
          <xsd:enumeration value="CBO Mentor Program"/>
          <xsd:enumeration value="FCMAT Featured Presentations"/>
          <xsd:enumeration value="FCMAT Workshops"/>
          <xsd:enumeration value="Fiscal Oversight Training"/>
          <xsd:enumeration value="Fiscal Tools"/>
          <xsd:enumeration value="Miscellaneous"/>
        </xsd:restriction>
      </xsd:simpleType>
    </xsd:element>
    <xsd:element name="Year" ma:index="6" nillable="true" ma:displayName="Year" ma:format="Dropdown" ma:indexed="true" ma:internalName="Year">
      <xsd:simpleType>
        <xsd:restriction base="dms:Choice">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restriction>
      </xsd:simpleType>
    </xsd:element>
    <xsd:element name="Plan" ma:index="7" nillable="true" ma:displayName="Plan" ma:format="Dropdown" ma:indexed="true" ma:internalName="Plan">
      <xsd:simpleType>
        <xsd:union memberTypes="dms:Text">
          <xsd:simpleType>
            <xsd:restriction base="dms:Choice">
              <xsd:enumeration value="Berkeley USD Comprehensive Improvement Plan"/>
              <xsd:enumeration value="City College of San Francisco Comprehensive Fiscal Assessment"/>
              <xsd:enumeration value="Compton Community College Comprehensive Assessment"/>
              <xsd:enumeration value="Compton USD AB52 Assessment and Recovery Plans"/>
              <xsd:enumeration value="Emery USD Comprehensive Fiscal Assessment"/>
              <xsd:enumeration value="Oakland USD Comprehensive Assessment and Recovery Plans"/>
              <xsd:enumeration value="SFUSD Comprehensive Fiscal Assessment"/>
              <xsd:enumeration value="South Monterey County-King City Joint Union HSD Comprehensive Assessment"/>
              <xsd:enumeration value="Vallejo USD Comprehensive Assessment"/>
              <xsd:enumeration value="West Contra Costa USD Comprehensive Assessment"/>
              <xsd:enumeration value="West Fresno ESD Comprehensive Assessment"/>
              <xsd:enumeration value="Inglewood USD Comprehensive Assessment"/>
            </xsd:restriction>
          </xsd:simpleType>
        </xsd:un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description="" ma:indexed="true"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URL" ma:index="30" nillable="true" ma:displayName="URL" ma:internalName="UR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64f696-ee76-49e1-8758-169b4b8d5a2f"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6c45a01-2305-439b-93c5-38d7745d7b02}" ma:internalName="TaxCatchAll" ma:showField="CatchAllData" ma:web="2764f696-ee76-49e1-8758-169b4b8d5a2f">
      <xsd:complexType>
        <xsd:complexContent>
          <xsd:extension base="dms:MultiChoiceLookup">
            <xsd:sequence>
              <xsd:element name="Value" type="dms:Lookup" maxOccurs="unbounded" minOccurs="0" nillable="true"/>
            </xsd:sequence>
          </xsd:extension>
        </xsd:complexContent>
      </xsd:complexType>
    </xsd:element>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KeywordTaxHTField" ma:index="29" nillable="true" ma:taxonomy="true" ma:internalName="TaxKeywordTaxHTField" ma:taxonomyFieldName="TaxKeyword" ma:displayName="Enterprise Keywords" ma:fieldId="{23f27201-bee3-471e-b2e7-b64fd8b7ca38}" ma:taxonomyMulti="true" ma:sspId="1b82fea1-4d98-495d-a884-8664ed378d29"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File_x0020_Content xmlns="1836095c-a8e1-4e39-a688-07b849484023">A sample workbook to use for public disclosure of a collective bargaining agreement.</File_x0020_Content>
    <Category xmlns="1836095c-a8e1-4e39-a688-07b849484023">Manuals</Category>
    <Posted_x0020_Date xmlns="1836095c-a8e1-4e39-a688-07b849484023">2019-10-29T07:00:00+00:00</Posted_x0020_Date>
    <Year xmlns="1836095c-a8e1-4e39-a688-07b849484023">2020</Year>
    <_dlc_DocId xmlns="2764f696-ee76-49e1-8758-169b4b8d5a2f">D2A6QJZ574UD-1676105008-3386</_dlc_DocId>
    <TaxCatchAll xmlns="2764f696-ee76-49e1-8758-169b4b8d5a2f"/>
    <Sub_x0020_Category xmlns="1836095c-a8e1-4e39-a688-07b849484023">County Office Of Education(COE) Fiscal Procedural Manual</Sub_x0020_Category>
    <File_x0020_Name xmlns="1836095c-a8e1-4e39-a688-07b849484023">Sample Public Disclosure of Collective Bargaining Workbook</File_x0020_Name>
    <Plan xmlns="1836095c-a8e1-4e39-a688-07b849484023" xsi:nil="true"/>
    <_dlc_DocIdUrl xmlns="2764f696-ee76-49e1-8758-169b4b8d5a2f">
      <Url>https://fcmat2.sharepoint.com/sites/fcmat/_layouts/15/DocIdRedir.aspx?ID=D2A6QJZ574UD-1676105008-3386</Url>
      <Description>D2A6QJZ574UD-1676105008-3386</Description>
    </_dlc_DocIdUrl>
    <TaxKeywordTaxHTField xmlns="2764f696-ee76-49e1-8758-169b4b8d5a2f">
      <Terms xmlns="http://schemas.microsoft.com/office/infopath/2007/PartnerControls"/>
    </TaxKeywordTaxHTField>
    <URL xmlns="1836095c-a8e1-4e39-a688-07b849484023">https://www.fcmat.org/PublicationsReports/P-005-Public-Disclosure-of-Collective-Bargaining-Workbook.xlsx</URL>
  </documentManagement>
</p:properties>
</file>

<file path=customXml/itemProps1.xml><?xml version="1.0" encoding="utf-8"?>
<ds:datastoreItem xmlns:ds="http://schemas.openxmlformats.org/officeDocument/2006/customXml" ds:itemID="{80239C7C-543C-4B84-A1A9-DAC8EB8A83CF}">
  <ds:schemaRefs>
    <ds:schemaRef ds:uri="http://schemas.microsoft.com/sharepoint/v3/contenttype/forms"/>
  </ds:schemaRefs>
</ds:datastoreItem>
</file>

<file path=customXml/itemProps2.xml><?xml version="1.0" encoding="utf-8"?>
<ds:datastoreItem xmlns:ds="http://schemas.openxmlformats.org/officeDocument/2006/customXml" ds:itemID="{984C0171-3691-4031-B186-D0525CD25D98}">
  <ds:schemaRefs>
    <ds:schemaRef ds:uri="http://schemas.microsoft.com/sharepoint/events"/>
  </ds:schemaRefs>
</ds:datastoreItem>
</file>

<file path=customXml/itemProps3.xml><?xml version="1.0" encoding="utf-8"?>
<ds:datastoreItem xmlns:ds="http://schemas.openxmlformats.org/officeDocument/2006/customXml" ds:itemID="{88C3C736-203F-414B-9C88-E038068C0E1B}">
  <ds:schemaRefs>
    <ds:schemaRef ds:uri="http://schemas.microsoft.com/office/2006/metadata/customXsn"/>
  </ds:schemaRefs>
</ds:datastoreItem>
</file>

<file path=customXml/itemProps4.xml><?xml version="1.0" encoding="utf-8"?>
<ds:datastoreItem xmlns:ds="http://schemas.openxmlformats.org/officeDocument/2006/customXml" ds:itemID="{18919F6E-0050-4E9D-B667-4F13E627FE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36095c-a8e1-4e39-a688-07b849484023"/>
    <ds:schemaRef ds:uri="2764f696-ee76-49e1-8758-169b4b8d5a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0ADCB5C2-4720-496A-BC4C-A34F623BCBE3}">
  <ds:schemaRefs>
    <ds:schemaRef ds:uri="http://schemas.microsoft.com/office/2006/metadata/properties"/>
    <ds:schemaRef ds:uri="http://schemas.microsoft.com/office/infopath/2007/PartnerControls"/>
    <ds:schemaRef ds:uri="1836095c-a8e1-4e39-a688-07b849484023"/>
    <ds:schemaRef ds:uri="2764f696-ee76-49e1-8758-169b4b8d5a2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Summary</vt:lpstr>
      <vt:lpstr>Disclosure</vt:lpstr>
      <vt:lpstr>Instructions</vt:lpstr>
      <vt:lpstr>Checklist</vt:lpstr>
      <vt:lpstr>DBS Review Summary</vt:lpstr>
      <vt:lpstr>Instructions!Print_Area</vt:lpstr>
      <vt:lpstr>Summary!Print_Area</vt:lpstr>
      <vt:lpstr>Disclosure!Print_Titles</vt:lpstr>
      <vt:lpstr>Summary!Print_Titles</vt:lpstr>
    </vt:vector>
  </TitlesOfParts>
  <Company>SBCSS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Business Advisory SBCSS</dc:creator>
  <cp:lastModifiedBy>Michelle Olinick</cp:lastModifiedBy>
  <cp:lastPrinted>2022-03-24T15:56:09Z</cp:lastPrinted>
  <dcterms:created xsi:type="dcterms:W3CDTF">2000-04-21T16:45:47Z</dcterms:created>
  <dcterms:modified xsi:type="dcterms:W3CDTF">2022-11-21T22:59:47Z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0x010100FADBEFB1D77F884597487478E3A3DB2F</vt:lpwstr>
  </property>
  <property fmtid="{D5CDD505-2E9C-101B-9397-08002B2CF9AE}" pid="3" name="_dlc_DocIdItemGuid">
    <vt:lpwstr>f5f7c789-8502-4100-baee-ae71bdf83edf</vt:lpwstr>
  </property>
  <property fmtid="{D5CDD505-2E9C-101B-9397-08002B2CF9AE}" pid="4" name="TaxKeyword">
    <vt:lpwstr/>
  </property>
</Properties>
</file>